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jana\Documents\FINANCIJSKI PLANOVI\PLANOVI 2019\"/>
    </mc:Choice>
  </mc:AlternateContent>
  <bookViews>
    <workbookView xWindow="0" yWindow="0" windowWidth="24000" windowHeight="9135" activeTab="2"/>
  </bookViews>
  <sheets>
    <sheet name="OPĆI DIO" sheetId="1" r:id="rId1"/>
    <sheet name="PLAN PRIHODA" sheetId="2" r:id="rId2"/>
    <sheet name="PLAN RASHOD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3" l="1"/>
  <c r="C98" i="3"/>
  <c r="G90" i="3"/>
  <c r="L89" i="3"/>
  <c r="K89" i="3"/>
  <c r="G89" i="3"/>
  <c r="C81" i="3"/>
  <c r="C80" i="3"/>
  <c r="C79" i="3"/>
  <c r="C78" i="3"/>
  <c r="G77" i="3"/>
  <c r="C77" i="3"/>
  <c r="C75" i="3"/>
  <c r="C74" i="3"/>
  <c r="G73" i="3"/>
  <c r="D73" i="3"/>
  <c r="C73" i="3" s="1"/>
  <c r="G72" i="3"/>
  <c r="C61" i="3"/>
  <c r="C60" i="3"/>
  <c r="C59" i="3"/>
  <c r="C57" i="3"/>
  <c r="C56" i="3"/>
  <c r="C55" i="3"/>
  <c r="C54" i="3"/>
  <c r="C52" i="3"/>
  <c r="C50" i="3"/>
  <c r="C48" i="3"/>
  <c r="C47" i="3"/>
  <c r="C46" i="3"/>
  <c r="C44" i="3"/>
  <c r="C43" i="3"/>
  <c r="H42" i="3"/>
  <c r="G42" i="3"/>
  <c r="F42" i="3"/>
  <c r="E42" i="3"/>
  <c r="D42" i="3"/>
  <c r="C42" i="3"/>
  <c r="C41" i="3"/>
  <c r="C39" i="3"/>
  <c r="C38" i="3"/>
  <c r="C37" i="3"/>
  <c r="C36" i="3"/>
  <c r="C35" i="3"/>
  <c r="C34" i="3"/>
  <c r="C33" i="3"/>
  <c r="G32" i="3"/>
  <c r="F32" i="3"/>
  <c r="E32" i="3"/>
  <c r="D32" i="3"/>
  <c r="C32" i="3" s="1"/>
  <c r="C31" i="3"/>
  <c r="C30" i="3"/>
  <c r="C29" i="3"/>
  <c r="C28" i="3"/>
  <c r="C27" i="3"/>
  <c r="C26" i="3"/>
  <c r="H25" i="3"/>
  <c r="H19" i="3" s="1"/>
  <c r="H8" i="3" s="1"/>
  <c r="G25" i="3"/>
  <c r="F25" i="3"/>
  <c r="F19" i="3" s="1"/>
  <c r="F8" i="3" s="1"/>
  <c r="E25" i="3"/>
  <c r="D25" i="3"/>
  <c r="C25" i="3" s="1"/>
  <c r="C19" i="3" s="1"/>
  <c r="C24" i="3"/>
  <c r="C23" i="3"/>
  <c r="C22" i="3"/>
  <c r="C21" i="3"/>
  <c r="G20" i="3"/>
  <c r="F20" i="3"/>
  <c r="E20" i="3"/>
  <c r="D20" i="3"/>
  <c r="C20" i="3"/>
  <c r="L19" i="3"/>
  <c r="K19" i="3"/>
  <c r="K8" i="3" s="1"/>
  <c r="J19" i="3"/>
  <c r="I19" i="3"/>
  <c r="I8" i="3" s="1"/>
  <c r="G19" i="3"/>
  <c r="E19" i="3"/>
  <c r="E8" i="3" s="1"/>
  <c r="C18" i="3"/>
  <c r="C17" i="3"/>
  <c r="G16" i="3"/>
  <c r="C16" i="3"/>
  <c r="C15" i="3"/>
  <c r="G14" i="3"/>
  <c r="C14" i="3" s="1"/>
  <c r="C13" i="3"/>
  <c r="C12" i="3"/>
  <c r="C11" i="3"/>
  <c r="G10" i="3"/>
  <c r="F10" i="3"/>
  <c r="E10" i="3"/>
  <c r="D10" i="3"/>
  <c r="C10" i="3" s="1"/>
  <c r="L9" i="3"/>
  <c r="K9" i="3"/>
  <c r="J9" i="3"/>
  <c r="I9" i="3"/>
  <c r="H9" i="3"/>
  <c r="F9" i="3"/>
  <c r="E9" i="3"/>
  <c r="D9" i="3"/>
  <c r="L8" i="3"/>
  <c r="J8" i="3"/>
  <c r="F36" i="2"/>
  <c r="B37" i="2" s="1"/>
  <c r="F25" i="2"/>
  <c r="E25" i="2"/>
  <c r="H14" i="2"/>
  <c r="G14" i="2"/>
  <c r="F14" i="2"/>
  <c r="E14" i="2"/>
  <c r="D14" i="2"/>
  <c r="C14" i="2"/>
  <c r="B14" i="2"/>
  <c r="H21" i="1"/>
  <c r="G21" i="1"/>
  <c r="F21" i="1"/>
  <c r="H9" i="1"/>
  <c r="G9" i="1"/>
  <c r="F9" i="1"/>
  <c r="H6" i="1"/>
  <c r="H12" i="1" s="1"/>
  <c r="H23" i="1" s="1"/>
  <c r="G6" i="1"/>
  <c r="G12" i="1" s="1"/>
  <c r="G23" i="1" s="1"/>
  <c r="F6" i="1"/>
  <c r="F12" i="1" s="1"/>
  <c r="F23" i="1" s="1"/>
  <c r="B15" i="2" l="1"/>
  <c r="B26" i="2"/>
  <c r="G9" i="3"/>
  <c r="G8" i="3" s="1"/>
  <c r="D19" i="3"/>
  <c r="D8" i="3" s="1"/>
  <c r="D72" i="3"/>
  <c r="C72" i="3" s="1"/>
  <c r="C8" i="3" l="1"/>
  <c r="C9" i="3"/>
</calcChain>
</file>

<file path=xl/sharedStrings.xml><?xml version="1.0" encoding="utf-8"?>
<sst xmlns="http://schemas.openxmlformats.org/spreadsheetml/2006/main" count="196" uniqueCount="111">
  <si>
    <t>FINANCIJSKI PLAN OŠ TOMAŠA GORIČANCA MALA SUBOTICA ZA 2019. I                                                                                                                                               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</si>
  <si>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</si>
  <si>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</si>
  <si>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</si>
  <si>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</si>
  <si>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</si>
  <si>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</si>
  <si>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</si>
  <si>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</si>
  <si>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</si>
  <si>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</si>
  <si>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</si>
  <si>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</si>
  <si>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</si>
  <si>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</si>
  <si>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</si>
  <si>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</si>
  <si>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</si>
  <si>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</si>
  <si>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Mala Subotica, 28.12.2018.</t>
  </si>
  <si>
    <t>PLAN PRIHODA I PRIMITAKA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</si>
  <si>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</si>
  <si>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</si>
  <si>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</si>
  <si>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</si>
  <si>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</si>
  <si>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</si>
  <si>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</si>
  <si>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</si>
  <si>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</si>
  <si>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</si>
  <si>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</si>
  <si>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6361 - općinski p.</t>
  </si>
  <si>
    <t>6361 - državni p.</t>
  </si>
  <si>
    <t>Ukupno (po izvorima)</t>
  </si>
  <si>
    <t>Ukupno prihodi i primici za 2019.</t>
  </si>
  <si>
    <t>2020.</t>
  </si>
  <si>
    <t>Ukupno prihodi i primici za 2020.</t>
  </si>
  <si>
    <t>2021.</t>
  </si>
  <si>
    <t>Ukupno prihodi i primici za 2021.</t>
  </si>
  <si>
    <t>PLAN RASHODA I IZDATAKA</t>
  </si>
  <si>
    <t>Šifra</t>
  </si>
  <si>
    <t>Naziv</t>
  </si>
  <si>
    <t>PRIJEDLOG PLANA ZA 2019.</t>
  </si>
  <si>
    <t>Donacije</t>
  </si>
  <si>
    <t>Prihodi od nefinancijske imovine i nadoknade šteta s osnova osiguranja</t>
  </si>
  <si>
    <t>PROJEKCIJA PLANA ZA 2020.</t>
  </si>
  <si>
    <t>PROJEKCIJA PLANA ZA 2021.</t>
  </si>
  <si>
    <t>OŠ TOMAŠA GORIČANCA MALA SUBOTICA</t>
  </si>
  <si>
    <t>OBRAZOVANJE</t>
  </si>
  <si>
    <t>A</t>
  </si>
  <si>
    <t>Naziv aktivnosti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</si>
  <si>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</si>
  <si>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</si>
  <si>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</si>
  <si>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</si>
  <si>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</si>
  <si>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</si>
  <si>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</si>
  <si>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</si>
  <si>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 xml:space="preserve">Dop. Za obvezno zdravstveno osig. </t>
  </si>
  <si>
    <t>Dop. Za zapošljavanje</t>
  </si>
  <si>
    <t>Materijalni rashodi</t>
  </si>
  <si>
    <t>Naknade troškova zaposlenima</t>
  </si>
  <si>
    <t>Službena putovanja</t>
  </si>
  <si>
    <t>Naknade za prijevoz, za rad na terenu</t>
  </si>
  <si>
    <t>Stručno usavršavanje zaposlenika</t>
  </si>
  <si>
    <t>Ostale naknade troškova zaposlenima</t>
  </si>
  <si>
    <t>Rashodi za materijal i energiju</t>
  </si>
  <si>
    <t>Uredski materijal i ostali materijalni rash.</t>
  </si>
  <si>
    <t>Materijal i sirovine</t>
  </si>
  <si>
    <t>Energija</t>
  </si>
  <si>
    <t>Mat. I dijelovi za tekuće i investic. Održ.</t>
  </si>
  <si>
    <t>Sitni inventar i auto gume</t>
  </si>
  <si>
    <t>Službena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</si>
  <si>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</si>
  <si>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</si>
  <si>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</si>
  <si>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</si>
  <si>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</si>
  <si>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</si>
  <si>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</si>
  <si>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</si>
  <si>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Nak. troškova osobama izvan radnog</t>
  </si>
  <si>
    <t>Ostali nespomenuti rashodi poslov.</t>
  </si>
  <si>
    <t>Naknade za rad predst. I izvršnih tijela, povjerenstava i sl.</t>
  </si>
  <si>
    <t>Premije osiguranja</t>
  </si>
  <si>
    <t>Reprezentacija</t>
  </si>
  <si>
    <t>Članarine</t>
  </si>
  <si>
    <t>Pristojbe i naknade</t>
  </si>
  <si>
    <t>Financijski  rashodi</t>
  </si>
  <si>
    <t>Ostali financijski rashodi</t>
  </si>
  <si>
    <t>Usluge platnog prometa</t>
  </si>
  <si>
    <t>Zatezne kamate</t>
  </si>
  <si>
    <t>Rashodi za nabavu nefinancijske imovine</t>
  </si>
  <si>
    <t>Rashodi za nabavu proizvedene dugotrajne  imovine</t>
  </si>
  <si>
    <t>Postrojenja i oprema</t>
  </si>
  <si>
    <t>Računala i računalna oprema</t>
  </si>
  <si>
    <t>Komunikacijska oprema</t>
  </si>
  <si>
    <t>Oprema za održavanje i zaštitu</t>
  </si>
  <si>
    <t>Knjige, umjetnička djela i ostale izložbene vrijednosti</t>
  </si>
  <si>
    <t>Knjige</t>
  </si>
  <si>
    <t>ŠKOLSKI OBROCI SVIMA</t>
  </si>
  <si>
    <t>POMOĆNICI U NASTAVI</t>
  </si>
  <si>
    <t>Doprinos za obvezno zdravstveno osig.</t>
  </si>
  <si>
    <t>Doprinos za zapošljavanje</t>
  </si>
  <si>
    <t>Ostali nespomenuti rashodi poslovanja</t>
  </si>
  <si>
    <t>PREDŠKOLA I PRODUŽENI BORAVAK</t>
  </si>
  <si>
    <t>Naknada za prijevoz na posao i s posla</t>
  </si>
  <si>
    <t>Uredski materijal i ostali mater. rashodi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</si>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</sst>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1" fontId="10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1" fontId="13" fillId="4" borderId="6" xfId="0" applyNumberFormat="1" applyFont="1" applyFill="1" applyBorder="1" applyAlignment="1">
      <alignment horizontal="right" vertical="top" wrapText="1"/>
    </xf>
    <xf numFmtId="1" fontId="13" fillId="4" borderId="10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" fontId="10" fillId="0" borderId="6" xfId="0" applyNumberFormat="1" applyFont="1" applyBorder="1" applyAlignment="1">
      <alignment horizontal="left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left" wrapText="1"/>
    </xf>
    <xf numFmtId="3" fontId="10" fillId="0" borderId="19" xfId="0" applyNumberFormat="1" applyFont="1" applyBorder="1"/>
    <xf numFmtId="3" fontId="10" fillId="0" borderId="20" xfId="0" applyNumberFormat="1" applyFont="1" applyBorder="1"/>
    <xf numFmtId="3" fontId="10" fillId="0" borderId="4" xfId="0" applyNumberFormat="1" applyFont="1" applyBorder="1"/>
    <xf numFmtId="3" fontId="10" fillId="0" borderId="21" xfId="0" applyNumberFormat="1" applyFont="1" applyBorder="1"/>
    <xf numFmtId="1" fontId="10" fillId="0" borderId="22" xfId="0" applyNumberFormat="1" applyFont="1" applyBorder="1" applyAlignment="1">
      <alignment wrapText="1"/>
    </xf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5" xfId="0" applyNumberFormat="1" applyFont="1" applyBorder="1"/>
    <xf numFmtId="3" fontId="10" fillId="0" borderId="26" xfId="0" applyNumberFormat="1" applyFont="1" applyBorder="1"/>
    <xf numFmtId="1" fontId="13" fillId="0" borderId="27" xfId="0" applyNumberFormat="1" applyFont="1" applyBorder="1" applyAlignment="1">
      <alignment wrapText="1"/>
    </xf>
    <xf numFmtId="3" fontId="10" fillId="0" borderId="7" xfId="0" applyNumberFormat="1" applyFont="1" applyBorder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" fontId="13" fillId="0" borderId="6" xfId="0" applyNumberFormat="1" applyFont="1" applyFill="1" applyBorder="1" applyAlignment="1">
      <alignment horizontal="right" vertical="top" wrapText="1"/>
    </xf>
    <xf numFmtId="1" fontId="13" fillId="0" borderId="10" xfId="0" applyNumberFormat="1" applyFont="1" applyFill="1" applyBorder="1" applyAlignment="1">
      <alignment horizontal="left" wrapText="1"/>
    </xf>
    <xf numFmtId="1" fontId="10" fillId="0" borderId="18" xfId="0" applyNumberFormat="1" applyFont="1" applyBorder="1" applyAlignment="1">
      <alignment wrapText="1"/>
    </xf>
    <xf numFmtId="3" fontId="10" fillId="0" borderId="2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0" fontId="2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15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center" vertical="center"/>
    </xf>
    <xf numFmtId="3" fontId="2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 wrapText="1"/>
    </xf>
    <xf numFmtId="0" fontId="6" fillId="0" borderId="0" xfId="0" quotePrefix="1" applyFont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quotePrefix="1" applyNumberFormat="1" applyFont="1" applyFill="1" applyBorder="1" applyAlignment="1" applyProtection="1">
      <alignment horizontal="left"/>
    </xf>
    <xf numFmtId="0" fontId="19" fillId="5" borderId="2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19" fillId="5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1" fillId="5" borderId="0" xfId="0" applyNumberFormat="1" applyFont="1" applyFill="1" applyBorder="1" applyAlignment="1" applyProtection="1">
      <alignment horizontal="center"/>
    </xf>
    <xf numFmtId="0" fontId="22" fillId="5" borderId="0" xfId="0" applyNumberFormat="1" applyFont="1" applyFill="1" applyBorder="1" applyAlignment="1" applyProtection="1">
      <alignment wrapText="1"/>
    </xf>
    <xf numFmtId="0" fontId="22" fillId="5" borderId="0" xfId="0" applyNumberFormat="1" applyFont="1" applyFill="1" applyBorder="1" applyAlignment="1" applyProtection="1"/>
    <xf numFmtId="3" fontId="1" fillId="2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3" fontId="1" fillId="0" borderId="3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left"/>
    </xf>
    <xf numFmtId="0" fontId="25" fillId="2" borderId="2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>
      <alignment horizontal="right" wrapText="1"/>
    </xf>
    <xf numFmtId="3" fontId="23" fillId="0" borderId="0" xfId="0" applyNumberFormat="1" applyFont="1" applyFill="1" applyBorder="1" applyAlignment="1" applyProtection="1"/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 applyProtection="1">
      <alignment horizontal="right" wrapText="1"/>
    </xf>
    <xf numFmtId="3" fontId="1" fillId="3" borderId="1" xfId="0" quotePrefix="1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 applyProtection="1">
      <alignment horizontal="right" wrapText="1"/>
    </xf>
    <xf numFmtId="3" fontId="1" fillId="2" borderId="1" xfId="0" quotePrefix="1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left" wrapText="1"/>
    </xf>
    <xf numFmtId="0" fontId="1" fillId="2" borderId="2" xfId="0" applyNumberFormat="1" applyFont="1" applyFill="1" applyBorder="1" applyAlignment="1" applyProtection="1">
      <alignment horizontal="left" wrapText="1"/>
    </xf>
    <xf numFmtId="0" fontId="1" fillId="2" borderId="5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4" fillId="2" borderId="1" xfId="0" applyNumberFormat="1" applyFont="1" applyFill="1" applyBorder="1" applyAlignment="1" applyProtection="1">
      <alignment horizontal="left" wrapText="1"/>
    </xf>
    <xf numFmtId="0" fontId="25" fillId="2" borderId="2" xfId="0" applyNumberFormat="1" applyFont="1" applyFill="1" applyBorder="1" applyAlignment="1" applyProtection="1">
      <alignment wrapText="1"/>
    </xf>
    <xf numFmtId="0" fontId="25" fillId="2" borderId="2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>
      <alignment horizontal="left" wrapText="1"/>
    </xf>
    <xf numFmtId="0" fontId="25" fillId="0" borderId="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/>
    <xf numFmtId="0" fontId="24" fillId="0" borderId="1" xfId="0" quotePrefix="1" applyFont="1" applyFill="1" applyBorder="1" applyAlignment="1">
      <alignment horizontal="left"/>
    </xf>
    <xf numFmtId="0" fontId="24" fillId="0" borderId="1" xfId="0" quotePrefix="1" applyNumberFormat="1" applyFont="1" applyFill="1" applyBorder="1" applyAlignment="1" applyProtection="1">
      <alignment horizontal="left" wrapText="1"/>
    </xf>
    <xf numFmtId="0" fontId="24" fillId="0" borderId="1" xfId="0" quotePrefix="1" applyFont="1" applyBorder="1" applyAlignment="1">
      <alignment horizontal="left"/>
    </xf>
    <xf numFmtId="0" fontId="24" fillId="2" borderId="1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left" wrapText="1"/>
    </xf>
    <xf numFmtId="0" fontId="1" fillId="3" borderId="2" xfId="0" applyNumberFormat="1" applyFont="1" applyFill="1" applyBorder="1" applyAlignment="1" applyProtection="1">
      <alignment horizontal="left" wrapText="1"/>
    </xf>
    <xf numFmtId="0" fontId="1" fillId="3" borderId="5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15" fillId="0" borderId="0" xfId="0" quotePrefix="1" applyFont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80295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80295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K3" sqref="K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16" customWidth="1"/>
    <col min="5" max="5" width="37" style="1" customWidth="1"/>
    <col min="6" max="8" width="20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ht="15" x14ac:dyDescent="0.25">
      <c r="A1" s="118"/>
      <c r="B1" s="118"/>
      <c r="C1" s="118"/>
      <c r="D1" s="118"/>
      <c r="E1" s="118"/>
      <c r="F1" s="118"/>
      <c r="G1" s="118"/>
      <c r="H1" s="118"/>
    </row>
    <row r="2" spans="1:10" ht="41.25" customHeight="1" x14ac:dyDescent="0.2">
      <c r="A2" s="119" t="s">
        <v>0</v>
      </c>
      <c r="B2" s="119"/>
      <c r="C2" s="119"/>
      <c r="D2" s="119"/>
      <c r="E2" s="119"/>
      <c r="F2" s="119"/>
      <c r="G2" s="119"/>
      <c r="H2" s="119"/>
    </row>
    <row r="3" spans="1:10" s="2" customFormat="1" ht="26.25" customHeight="1" x14ac:dyDescent="0.2">
      <c r="A3" s="120" t="s">
        <v>1</v>
      </c>
      <c r="B3" s="120"/>
      <c r="C3" s="120"/>
      <c r="D3" s="120"/>
      <c r="E3" s="120"/>
      <c r="F3" s="120"/>
      <c r="G3" s="121"/>
      <c r="H3" s="121"/>
    </row>
    <row r="4" spans="1:10" ht="15.75" customHeight="1" x14ac:dyDescent="0.25">
      <c r="A4" s="3"/>
      <c r="B4" s="4"/>
      <c r="C4" s="4"/>
      <c r="D4" s="4"/>
      <c r="E4" s="4"/>
    </row>
    <row r="5" spans="1:10" ht="27.75" customHeight="1" x14ac:dyDescent="0.25">
      <c r="A5" s="5"/>
      <c r="B5" s="6"/>
      <c r="C5" s="6"/>
      <c r="D5" s="7"/>
      <c r="E5" s="8"/>
      <c r="F5" s="9" t="s">
        <v>2</v>
      </c>
      <c r="G5" s="9" t="s">
        <v>3</v>
      </c>
      <c r="H5" s="10" t="s">
        <v>4</v>
      </c>
      <c r="I5" s="11"/>
    </row>
    <row r="6" spans="1:10" s="102" customFormat="1" ht="23.1" customHeight="1" x14ac:dyDescent="0.25">
      <c r="A6" s="122" t="s">
        <v>5</v>
      </c>
      <c r="B6" s="123"/>
      <c r="C6" s="123"/>
      <c r="D6" s="123"/>
      <c r="E6" s="124"/>
      <c r="F6" s="100">
        <f>+F7+F8</f>
        <v>11564600</v>
      </c>
      <c r="G6" s="100">
        <f>G7+G8</f>
        <v>11833000</v>
      </c>
      <c r="H6" s="100">
        <f>+H7+H8</f>
        <v>12104600</v>
      </c>
      <c r="I6" s="101"/>
    </row>
    <row r="7" spans="1:10" s="102" customFormat="1" ht="22.5" customHeight="1" x14ac:dyDescent="0.25">
      <c r="A7" s="125" t="s">
        <v>6</v>
      </c>
      <c r="B7" s="126"/>
      <c r="C7" s="126"/>
      <c r="D7" s="126"/>
      <c r="E7" s="127"/>
      <c r="F7" s="103">
        <v>11564600</v>
      </c>
      <c r="G7" s="103">
        <v>11833000</v>
      </c>
      <c r="H7" s="103">
        <v>12104600</v>
      </c>
    </row>
    <row r="8" spans="1:10" s="102" customFormat="1" ht="22.5" customHeight="1" x14ac:dyDescent="0.25">
      <c r="A8" s="128" t="s">
        <v>7</v>
      </c>
      <c r="B8" s="127"/>
      <c r="C8" s="127"/>
      <c r="D8" s="127"/>
      <c r="E8" s="127"/>
      <c r="F8" s="103"/>
      <c r="G8" s="103"/>
      <c r="H8" s="103"/>
    </row>
    <row r="9" spans="1:10" s="102" customFormat="1" ht="21.95" customHeight="1" x14ac:dyDescent="0.25">
      <c r="A9" s="104" t="s">
        <v>8</v>
      </c>
      <c r="B9" s="105"/>
      <c r="C9" s="105"/>
      <c r="D9" s="105"/>
      <c r="E9" s="105"/>
      <c r="F9" s="100">
        <f>+F10+F11</f>
        <v>11700400</v>
      </c>
      <c r="G9" s="100">
        <f>+G10+G11</f>
        <v>11863900</v>
      </c>
      <c r="H9" s="100">
        <f>+H10+H11</f>
        <v>12104600</v>
      </c>
    </row>
    <row r="10" spans="1:10" s="102" customFormat="1" ht="21.95" customHeight="1" x14ac:dyDescent="0.25">
      <c r="A10" s="129" t="s">
        <v>9</v>
      </c>
      <c r="B10" s="126"/>
      <c r="C10" s="126"/>
      <c r="D10" s="126"/>
      <c r="E10" s="126"/>
      <c r="F10" s="103">
        <v>11625400</v>
      </c>
      <c r="G10" s="103">
        <v>11788900</v>
      </c>
      <c r="H10" s="106">
        <v>12029600</v>
      </c>
      <c r="I10" s="107"/>
      <c r="J10" s="107"/>
    </row>
    <row r="11" spans="1:10" s="102" customFormat="1" ht="21.95" customHeight="1" x14ac:dyDescent="0.25">
      <c r="A11" s="130" t="s">
        <v>10</v>
      </c>
      <c r="B11" s="127"/>
      <c r="C11" s="127"/>
      <c r="D11" s="127"/>
      <c r="E11" s="127"/>
      <c r="F11" s="108">
        <v>75000</v>
      </c>
      <c r="G11" s="108">
        <v>75000</v>
      </c>
      <c r="H11" s="106">
        <v>75000</v>
      </c>
      <c r="I11" s="107"/>
      <c r="J11" s="107"/>
    </row>
    <row r="12" spans="1:10" s="102" customFormat="1" ht="21.95" customHeight="1" x14ac:dyDescent="0.25">
      <c r="A12" s="131" t="s">
        <v>11</v>
      </c>
      <c r="B12" s="123"/>
      <c r="C12" s="123"/>
      <c r="D12" s="123"/>
      <c r="E12" s="123"/>
      <c r="F12" s="109">
        <f>+F6-F9</f>
        <v>-135800</v>
      </c>
      <c r="G12" s="109">
        <f>+G6-G9</f>
        <v>-30900</v>
      </c>
      <c r="H12" s="109">
        <f>+H6-H9</f>
        <v>0</v>
      </c>
      <c r="J12" s="107"/>
    </row>
    <row r="13" spans="1:10" ht="21.95" customHeight="1" x14ac:dyDescent="0.2">
      <c r="A13" s="119"/>
      <c r="B13" s="132"/>
      <c r="C13" s="132"/>
      <c r="D13" s="132"/>
      <c r="E13" s="132"/>
      <c r="F13" s="133"/>
      <c r="G13" s="133"/>
      <c r="H13" s="133"/>
    </row>
    <row r="14" spans="1:10" ht="24.75" customHeight="1" x14ac:dyDescent="0.25">
      <c r="A14" s="5"/>
      <c r="B14" s="6"/>
      <c r="C14" s="6"/>
      <c r="D14" s="7"/>
      <c r="E14" s="8"/>
      <c r="F14" s="9" t="s">
        <v>2</v>
      </c>
      <c r="G14" s="9" t="s">
        <v>3</v>
      </c>
      <c r="H14" s="10" t="s">
        <v>4</v>
      </c>
      <c r="J14" s="12"/>
    </row>
    <row r="15" spans="1:10" s="102" customFormat="1" ht="28.5" customHeight="1" x14ac:dyDescent="0.25">
      <c r="A15" s="134" t="s">
        <v>12</v>
      </c>
      <c r="B15" s="135"/>
      <c r="C15" s="135"/>
      <c r="D15" s="135"/>
      <c r="E15" s="136"/>
      <c r="F15" s="110">
        <v>166700</v>
      </c>
      <c r="G15" s="110">
        <v>30900</v>
      </c>
      <c r="H15" s="111">
        <v>0</v>
      </c>
      <c r="J15" s="107"/>
    </row>
    <row r="16" spans="1:10" s="102" customFormat="1" ht="28.5" customHeight="1" x14ac:dyDescent="0.25">
      <c r="A16" s="115" t="s">
        <v>13</v>
      </c>
      <c r="B16" s="116"/>
      <c r="C16" s="116"/>
      <c r="D16" s="116"/>
      <c r="E16" s="117"/>
      <c r="F16" s="112">
        <v>135800</v>
      </c>
      <c r="G16" s="112">
        <v>30900</v>
      </c>
      <c r="H16" s="109">
        <v>0</v>
      </c>
      <c r="J16" s="107"/>
    </row>
    <row r="17" spans="1:11" s="102" customFormat="1" ht="21.95" customHeight="1" x14ac:dyDescent="0.2">
      <c r="A17" s="139"/>
      <c r="B17" s="140"/>
      <c r="C17" s="140"/>
      <c r="D17" s="140"/>
      <c r="E17" s="140"/>
      <c r="F17" s="141"/>
      <c r="G17" s="141"/>
      <c r="H17" s="141"/>
      <c r="J17" s="107"/>
    </row>
    <row r="18" spans="1:11" s="13" customFormat="1" ht="21.95" customHeight="1" x14ac:dyDescent="0.25">
      <c r="A18" s="5"/>
      <c r="B18" s="6"/>
      <c r="C18" s="6"/>
      <c r="D18" s="7"/>
      <c r="E18" s="8"/>
      <c r="F18" s="9" t="s">
        <v>2</v>
      </c>
      <c r="G18" s="9" t="s">
        <v>3</v>
      </c>
      <c r="H18" s="10" t="s">
        <v>4</v>
      </c>
      <c r="J18" s="14"/>
      <c r="K18" s="14"/>
    </row>
    <row r="19" spans="1:11" s="102" customFormat="1" ht="21.95" customHeight="1" x14ac:dyDescent="0.25">
      <c r="A19" s="125" t="s">
        <v>14</v>
      </c>
      <c r="B19" s="126"/>
      <c r="C19" s="126"/>
      <c r="D19" s="126"/>
      <c r="E19" s="126"/>
      <c r="F19" s="108"/>
      <c r="G19" s="108"/>
      <c r="H19" s="108"/>
      <c r="J19" s="107"/>
    </row>
    <row r="20" spans="1:11" s="102" customFormat="1" ht="21.95" customHeight="1" x14ac:dyDescent="0.25">
      <c r="A20" s="125" t="s">
        <v>15</v>
      </c>
      <c r="B20" s="126"/>
      <c r="C20" s="126"/>
      <c r="D20" s="126"/>
      <c r="E20" s="126"/>
      <c r="F20" s="108"/>
      <c r="G20" s="108"/>
      <c r="H20" s="108"/>
    </row>
    <row r="21" spans="1:11" s="102" customFormat="1" ht="21.95" customHeight="1" x14ac:dyDescent="0.25">
      <c r="A21" s="131" t="s">
        <v>16</v>
      </c>
      <c r="B21" s="123"/>
      <c r="C21" s="123"/>
      <c r="D21" s="123"/>
      <c r="E21" s="123"/>
      <c r="F21" s="100">
        <f>F19-F20</f>
        <v>0</v>
      </c>
      <c r="G21" s="100">
        <f>G19-G20</f>
        <v>0</v>
      </c>
      <c r="H21" s="100">
        <f>H19-H20</f>
        <v>0</v>
      </c>
      <c r="J21" s="113"/>
      <c r="K21" s="107"/>
    </row>
    <row r="22" spans="1:11" s="102" customFormat="1" ht="21.95" customHeight="1" x14ac:dyDescent="0.2">
      <c r="A22" s="139"/>
      <c r="B22" s="140"/>
      <c r="C22" s="140"/>
      <c r="D22" s="140"/>
      <c r="E22" s="140"/>
      <c r="F22" s="141"/>
      <c r="G22" s="141"/>
      <c r="H22" s="141"/>
    </row>
    <row r="23" spans="1:11" s="102" customFormat="1" ht="21.95" customHeight="1" x14ac:dyDescent="0.25">
      <c r="A23" s="129" t="s">
        <v>17</v>
      </c>
      <c r="B23" s="126"/>
      <c r="C23" s="126"/>
      <c r="D23" s="126"/>
      <c r="E23" s="126"/>
      <c r="F23" s="108">
        <f>IF((F12+F16+F21)&lt;&gt;0,"NESLAGANJE ZBROJA",(F12+F16+F21))</f>
        <v>0</v>
      </c>
      <c r="G23" s="108">
        <f>IF((G12+G16+G21)&lt;&gt;0,"NESLAGANJE ZBROJA",(G12+G16+G21))</f>
        <v>0</v>
      </c>
      <c r="H23" s="108">
        <f>IF((H12+H16+H21)&lt;&gt;0,"NESLAGANJE ZBROJA",(H12+H16+H21))</f>
        <v>0</v>
      </c>
    </row>
    <row r="24" spans="1:11" s="13" customFormat="1" ht="18" customHeight="1" x14ac:dyDescent="0.25">
      <c r="A24" s="15"/>
      <c r="B24" s="4"/>
      <c r="C24" s="4"/>
      <c r="D24" s="4"/>
      <c r="E24" s="4"/>
    </row>
    <row r="25" spans="1:11" ht="42" customHeight="1" x14ac:dyDescent="0.25">
      <c r="A25" s="137" t="s">
        <v>18</v>
      </c>
      <c r="B25" s="138"/>
      <c r="C25" s="138"/>
      <c r="D25" s="138"/>
      <c r="E25" s="138"/>
      <c r="F25" s="138"/>
      <c r="G25" s="138"/>
      <c r="H25" s="138"/>
    </row>
    <row r="26" spans="1:11" x14ac:dyDescent="0.2">
      <c r="E26" s="17"/>
    </row>
    <row r="27" spans="1:11" x14ac:dyDescent="0.2">
      <c r="A27" s="1" t="s">
        <v>19</v>
      </c>
    </row>
    <row r="30" spans="1:11" x14ac:dyDescent="0.2">
      <c r="F30" s="12"/>
      <c r="G30" s="12"/>
      <c r="H30" s="12"/>
    </row>
    <row r="31" spans="1:11" x14ac:dyDescent="0.2">
      <c r="E31" s="12"/>
      <c r="F31" s="12"/>
      <c r="G31" s="12"/>
    </row>
    <row r="32" spans="1:11" x14ac:dyDescent="0.2">
      <c r="E32" s="18"/>
      <c r="F32" s="19"/>
      <c r="G32" s="19"/>
      <c r="H32" s="19"/>
    </row>
    <row r="33" spans="5:8" x14ac:dyDescent="0.2">
      <c r="E33" s="18"/>
      <c r="F33" s="12"/>
      <c r="G33" s="12"/>
      <c r="H33" s="12"/>
    </row>
    <row r="34" spans="5:8" x14ac:dyDescent="0.2">
      <c r="E34" s="18"/>
      <c r="F34" s="12"/>
      <c r="G34" s="12"/>
      <c r="H34" s="12"/>
    </row>
    <row r="35" spans="5:8" x14ac:dyDescent="0.2">
      <c r="E35" s="18"/>
      <c r="F35" s="12"/>
      <c r="G35" s="12"/>
      <c r="H35" s="12"/>
    </row>
    <row r="36" spans="5:8" x14ac:dyDescent="0.2">
      <c r="E36" s="18"/>
      <c r="F36" s="12"/>
      <c r="G36" s="12"/>
      <c r="H36" s="12"/>
    </row>
    <row r="37" spans="5:8" x14ac:dyDescent="0.2">
      <c r="E37" s="18"/>
    </row>
    <row r="42" spans="5:8" x14ac:dyDescent="0.2">
      <c r="F42" s="12"/>
    </row>
    <row r="43" spans="5:8" x14ac:dyDescent="0.2">
      <c r="F43" s="12"/>
    </row>
    <row r="44" spans="5:8" x14ac:dyDescent="0.2">
      <c r="F44" s="12"/>
    </row>
  </sheetData>
  <mergeCells count="19">
    <mergeCell ref="A25:H25"/>
    <mergeCell ref="A17:H17"/>
    <mergeCell ref="A19:E19"/>
    <mergeCell ref="A20:E20"/>
    <mergeCell ref="A21:E21"/>
    <mergeCell ref="A22:H22"/>
    <mergeCell ref="A23:E23"/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</mergeCells>
  <pageMargins left="1.4173228346456694" right="0.23622047244094491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1" workbookViewId="0">
      <selection activeCell="K21" sqref="K21"/>
    </sheetView>
  </sheetViews>
  <sheetFormatPr defaultColWidth="11.42578125" defaultRowHeight="12.75" x14ac:dyDescent="0.2"/>
  <cols>
    <col min="1" max="1" width="16" style="57" customWidth="1"/>
    <col min="2" max="3" width="16.28515625" style="57" customWidth="1"/>
    <col min="4" max="4" width="16.28515625" style="85" customWidth="1"/>
    <col min="5" max="8" width="16.2851562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1:8" ht="24" customHeight="1" x14ac:dyDescent="0.2">
      <c r="A1" s="119" t="s">
        <v>20</v>
      </c>
      <c r="B1" s="119"/>
      <c r="C1" s="119"/>
      <c r="D1" s="119"/>
      <c r="E1" s="119"/>
      <c r="F1" s="119"/>
      <c r="G1" s="119"/>
      <c r="H1" s="119"/>
    </row>
    <row r="2" spans="1:8" s="22" customFormat="1" ht="13.5" thickBot="1" x14ac:dyDescent="0.25">
      <c r="A2" s="21"/>
      <c r="H2" s="23" t="s">
        <v>21</v>
      </c>
    </row>
    <row r="3" spans="1:8" s="22" customFormat="1" ht="26.25" thickBot="1" x14ac:dyDescent="0.25">
      <c r="A3" s="24" t="s">
        <v>22</v>
      </c>
      <c r="B3" s="145" t="s">
        <v>23</v>
      </c>
      <c r="C3" s="146"/>
      <c r="D3" s="146"/>
      <c r="E3" s="146"/>
      <c r="F3" s="146"/>
      <c r="G3" s="146"/>
      <c r="H3" s="147"/>
    </row>
    <row r="4" spans="1:8" s="22" customFormat="1" ht="90" thickBot="1" x14ac:dyDescent="0.25">
      <c r="A4" s="25" t="s">
        <v>24</v>
      </c>
      <c r="B4" s="26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8" t="s">
        <v>31</v>
      </c>
    </row>
    <row r="5" spans="1:8" s="22" customFormat="1" x14ac:dyDescent="0.2">
      <c r="A5" s="29">
        <v>6341</v>
      </c>
      <c r="B5" s="30"/>
      <c r="C5" s="31"/>
      <c r="D5" s="32"/>
      <c r="E5" s="33">
        <v>7400</v>
      </c>
      <c r="F5" s="34"/>
      <c r="G5" s="35"/>
      <c r="H5" s="36"/>
    </row>
    <row r="6" spans="1:8" s="22" customFormat="1" x14ac:dyDescent="0.2">
      <c r="A6" s="37" t="s">
        <v>32</v>
      </c>
      <c r="B6" s="38"/>
      <c r="C6" s="39"/>
      <c r="D6" s="39"/>
      <c r="E6" s="39">
        <v>143000</v>
      </c>
      <c r="F6" s="39"/>
      <c r="G6" s="40"/>
      <c r="H6" s="41"/>
    </row>
    <row r="7" spans="1:8" s="22" customFormat="1" x14ac:dyDescent="0.2">
      <c r="A7" s="37" t="s">
        <v>33</v>
      </c>
      <c r="B7" s="38"/>
      <c r="C7" s="39"/>
      <c r="D7" s="39"/>
      <c r="E7" s="39">
        <v>9791200</v>
      </c>
      <c r="F7" s="39"/>
      <c r="G7" s="40"/>
      <c r="H7" s="41"/>
    </row>
    <row r="8" spans="1:8" s="22" customFormat="1" x14ac:dyDescent="0.2">
      <c r="A8" s="37">
        <v>6381</v>
      </c>
      <c r="B8" s="38"/>
      <c r="C8" s="39"/>
      <c r="D8" s="39"/>
      <c r="E8" s="39">
        <v>512000</v>
      </c>
      <c r="F8" s="39"/>
      <c r="G8" s="40"/>
      <c r="H8" s="41"/>
    </row>
    <row r="9" spans="1:8" s="22" customFormat="1" x14ac:dyDescent="0.2">
      <c r="A9" s="37">
        <v>6526</v>
      </c>
      <c r="B9" s="38"/>
      <c r="C9" s="39"/>
      <c r="D9" s="39">
        <v>288000</v>
      </c>
      <c r="E9" s="39"/>
      <c r="F9" s="39"/>
      <c r="G9" s="40"/>
      <c r="H9" s="41"/>
    </row>
    <row r="10" spans="1:8" s="22" customFormat="1" x14ac:dyDescent="0.2">
      <c r="A10" s="37">
        <v>6615</v>
      </c>
      <c r="B10" s="38"/>
      <c r="C10" s="39">
        <v>50000</v>
      </c>
      <c r="D10" s="39"/>
      <c r="E10" s="39"/>
      <c r="F10" s="39"/>
      <c r="G10" s="40"/>
      <c r="H10" s="41"/>
    </row>
    <row r="11" spans="1:8" s="22" customFormat="1" x14ac:dyDescent="0.2">
      <c r="A11" s="37">
        <v>6711</v>
      </c>
      <c r="B11" s="38">
        <v>773000</v>
      </c>
      <c r="C11" s="39"/>
      <c r="D11" s="39"/>
      <c r="E11" s="39"/>
      <c r="F11" s="39"/>
      <c r="G11" s="40"/>
      <c r="H11" s="41"/>
    </row>
    <row r="12" spans="1:8" s="22" customFormat="1" x14ac:dyDescent="0.2">
      <c r="A12" s="37">
        <v>922</v>
      </c>
      <c r="B12" s="38"/>
      <c r="C12" s="39"/>
      <c r="D12" s="39"/>
      <c r="E12" s="39">
        <v>135800</v>
      </c>
      <c r="F12" s="39"/>
      <c r="G12" s="40"/>
      <c r="H12" s="41"/>
    </row>
    <row r="13" spans="1:8" s="22" customFormat="1" ht="13.5" thickBot="1" x14ac:dyDescent="0.25">
      <c r="A13" s="42"/>
      <c r="B13" s="43"/>
      <c r="C13" s="44"/>
      <c r="D13" s="44"/>
      <c r="E13" s="44"/>
      <c r="F13" s="44"/>
      <c r="G13" s="45"/>
      <c r="H13" s="46"/>
    </row>
    <row r="14" spans="1:8" s="22" customFormat="1" ht="30" customHeight="1" thickBot="1" x14ac:dyDescent="0.25">
      <c r="A14" s="47" t="s">
        <v>34</v>
      </c>
      <c r="B14" s="48">
        <f>SUM(B11:B13)</f>
        <v>773000</v>
      </c>
      <c r="C14" s="48">
        <f>SUM(C5:C13)</f>
        <v>50000</v>
      </c>
      <c r="D14" s="48">
        <f>SUM(D5:D13)</f>
        <v>288000</v>
      </c>
      <c r="E14" s="48">
        <f>SUM(E5:E13)</f>
        <v>10589400</v>
      </c>
      <c r="F14" s="48">
        <f>SUM(F11:F13)</f>
        <v>0</v>
      </c>
      <c r="G14" s="48">
        <f>SUM(G11:G13)</f>
        <v>0</v>
      </c>
      <c r="H14" s="48">
        <f>SUM(H11:H13)</f>
        <v>0</v>
      </c>
    </row>
    <row r="15" spans="1:8" s="22" customFormat="1" ht="28.5" customHeight="1" thickBot="1" x14ac:dyDescent="0.25">
      <c r="A15" s="47" t="s">
        <v>35</v>
      </c>
      <c r="B15" s="142">
        <f>B14+C14+D14+E14+F14+G14+H14</f>
        <v>11700400</v>
      </c>
      <c r="C15" s="143"/>
      <c r="D15" s="143"/>
      <c r="E15" s="143"/>
      <c r="F15" s="143"/>
      <c r="G15" s="143"/>
      <c r="H15" s="144"/>
    </row>
    <row r="16" spans="1:8" ht="13.5" thickBot="1" x14ac:dyDescent="0.25">
      <c r="A16" s="20"/>
      <c r="B16" s="20"/>
      <c r="C16" s="20"/>
      <c r="D16" s="49"/>
      <c r="E16" s="50"/>
      <c r="H16" s="23"/>
    </row>
    <row r="17" spans="1:8" ht="24" customHeight="1" thickBot="1" x14ac:dyDescent="0.25">
      <c r="A17" s="51" t="s">
        <v>22</v>
      </c>
      <c r="B17" s="145" t="s">
        <v>36</v>
      </c>
      <c r="C17" s="146"/>
      <c r="D17" s="146"/>
      <c r="E17" s="146"/>
      <c r="F17" s="146"/>
      <c r="G17" s="146"/>
      <c r="H17" s="147"/>
    </row>
    <row r="18" spans="1:8" ht="68.25" customHeight="1" thickBot="1" x14ac:dyDescent="0.25">
      <c r="A18" s="52" t="s">
        <v>24</v>
      </c>
      <c r="B18" s="26" t="s">
        <v>25</v>
      </c>
      <c r="C18" s="27" t="s">
        <v>26</v>
      </c>
      <c r="D18" s="27" t="s">
        <v>27</v>
      </c>
      <c r="E18" s="27" t="s">
        <v>28</v>
      </c>
      <c r="F18" s="27" t="s">
        <v>29</v>
      </c>
      <c r="G18" s="27" t="s">
        <v>30</v>
      </c>
      <c r="H18" s="28" t="s">
        <v>31</v>
      </c>
    </row>
    <row r="19" spans="1:8" x14ac:dyDescent="0.2">
      <c r="A19" s="29">
        <v>63</v>
      </c>
      <c r="B19" s="30"/>
      <c r="C19" s="31"/>
      <c r="D19" s="32"/>
      <c r="E19" s="34">
        <v>10710600</v>
      </c>
      <c r="F19" s="34"/>
      <c r="G19" s="35"/>
      <c r="H19" s="36"/>
    </row>
    <row r="20" spans="1:8" ht="13.5" thickBot="1" x14ac:dyDescent="0.25">
      <c r="A20" s="37">
        <v>65</v>
      </c>
      <c r="B20" s="38"/>
      <c r="C20" s="39"/>
      <c r="D20" s="39">
        <v>288000</v>
      </c>
      <c r="E20" s="39"/>
      <c r="F20" s="39"/>
      <c r="G20" s="40"/>
      <c r="H20" s="41"/>
    </row>
    <row r="21" spans="1:8" x14ac:dyDescent="0.2">
      <c r="A21" s="29">
        <v>66</v>
      </c>
      <c r="B21" s="38"/>
      <c r="C21" s="39">
        <v>50000</v>
      </c>
      <c r="D21" s="39"/>
      <c r="E21" s="39"/>
      <c r="F21" s="39"/>
      <c r="G21" s="40"/>
      <c r="H21" s="41"/>
    </row>
    <row r="22" spans="1:8" x14ac:dyDescent="0.2">
      <c r="A22" s="37">
        <v>67</v>
      </c>
      <c r="B22" s="38">
        <v>784400</v>
      </c>
      <c r="C22" s="39"/>
      <c r="D22" s="39"/>
      <c r="E22" s="39"/>
      <c r="F22" s="39"/>
      <c r="G22" s="40"/>
      <c r="H22" s="41"/>
    </row>
    <row r="23" spans="1:8" x14ac:dyDescent="0.2">
      <c r="A23" s="37">
        <v>92</v>
      </c>
      <c r="B23" s="38"/>
      <c r="C23" s="39"/>
      <c r="D23" s="39"/>
      <c r="E23" s="39">
        <v>30900</v>
      </c>
      <c r="F23" s="39"/>
      <c r="G23" s="40"/>
      <c r="H23" s="41"/>
    </row>
    <row r="24" spans="1:8" ht="13.5" thickBot="1" x14ac:dyDescent="0.25">
      <c r="A24" s="53"/>
      <c r="B24" s="38"/>
      <c r="C24" s="39"/>
      <c r="D24" s="39"/>
      <c r="E24" s="39"/>
      <c r="F24" s="39"/>
      <c r="G24" s="40"/>
      <c r="H24" s="41"/>
    </row>
    <row r="25" spans="1:8" s="22" customFormat="1" ht="30" customHeight="1" thickBot="1" x14ac:dyDescent="0.25">
      <c r="A25" s="47" t="s">
        <v>34</v>
      </c>
      <c r="B25" s="48">
        <v>784400</v>
      </c>
      <c r="C25" s="54">
        <v>50000</v>
      </c>
      <c r="D25" s="55">
        <v>288000</v>
      </c>
      <c r="E25" s="54">
        <f>SUM(E19:E24)</f>
        <v>10741500</v>
      </c>
      <c r="F25" s="55">
        <f>+F20</f>
        <v>0</v>
      </c>
      <c r="G25" s="54">
        <v>0</v>
      </c>
      <c r="H25" s="56">
        <v>0</v>
      </c>
    </row>
    <row r="26" spans="1:8" s="22" customFormat="1" ht="28.5" customHeight="1" thickBot="1" x14ac:dyDescent="0.25">
      <c r="A26" s="47" t="s">
        <v>37</v>
      </c>
      <c r="B26" s="142">
        <f>B25+C25+D25+E25+F25+G25+H25</f>
        <v>11863900</v>
      </c>
      <c r="C26" s="143"/>
      <c r="D26" s="143"/>
      <c r="E26" s="143"/>
      <c r="F26" s="143"/>
      <c r="G26" s="143"/>
      <c r="H26" s="144"/>
    </row>
    <row r="27" spans="1:8" ht="13.5" thickBot="1" x14ac:dyDescent="0.25">
      <c r="D27" s="58"/>
      <c r="E27" s="59"/>
    </row>
    <row r="28" spans="1:8" ht="26.25" thickBot="1" x14ac:dyDescent="0.25">
      <c r="A28" s="51" t="s">
        <v>22</v>
      </c>
      <c r="B28" s="145" t="s">
        <v>38</v>
      </c>
      <c r="C28" s="146"/>
      <c r="D28" s="146"/>
      <c r="E28" s="146"/>
      <c r="F28" s="146"/>
      <c r="G28" s="146"/>
      <c r="H28" s="147"/>
    </row>
    <row r="29" spans="1:8" ht="66.75" customHeight="1" thickBot="1" x14ac:dyDescent="0.25">
      <c r="A29" s="52" t="s">
        <v>24</v>
      </c>
      <c r="B29" s="26" t="s">
        <v>25</v>
      </c>
      <c r="C29" s="27" t="s">
        <v>26</v>
      </c>
      <c r="D29" s="27" t="s">
        <v>27</v>
      </c>
      <c r="E29" s="27" t="s">
        <v>28</v>
      </c>
      <c r="F29" s="27" t="s">
        <v>29</v>
      </c>
      <c r="G29" s="27" t="s">
        <v>30</v>
      </c>
      <c r="H29" s="28" t="s">
        <v>31</v>
      </c>
    </row>
    <row r="30" spans="1:8" ht="13.5" thickBot="1" x14ac:dyDescent="0.25">
      <c r="A30" s="29">
        <v>63</v>
      </c>
      <c r="B30" s="30"/>
      <c r="C30" s="31"/>
      <c r="D30" s="32"/>
      <c r="E30" s="34">
        <v>10974600</v>
      </c>
      <c r="F30" s="34"/>
      <c r="G30" s="35"/>
      <c r="H30" s="36"/>
    </row>
    <row r="31" spans="1:8" x14ac:dyDescent="0.2">
      <c r="A31" s="29">
        <v>65</v>
      </c>
      <c r="B31" s="38"/>
      <c r="C31" s="39"/>
      <c r="D31" s="39">
        <v>288000</v>
      </c>
      <c r="E31" s="39"/>
      <c r="F31" s="39"/>
      <c r="G31" s="40"/>
      <c r="H31" s="41"/>
    </row>
    <row r="32" spans="1:8" x14ac:dyDescent="0.2">
      <c r="A32" s="37">
        <v>66</v>
      </c>
      <c r="B32" s="38"/>
      <c r="C32" s="39">
        <v>50000</v>
      </c>
      <c r="D32" s="39"/>
      <c r="E32" s="39"/>
      <c r="F32" s="39"/>
      <c r="G32" s="40"/>
      <c r="H32" s="41"/>
    </row>
    <row r="33" spans="1:8" x14ac:dyDescent="0.2">
      <c r="A33" s="37">
        <v>67</v>
      </c>
      <c r="B33" s="38">
        <v>792000</v>
      </c>
      <c r="C33" s="39"/>
      <c r="D33" s="39"/>
      <c r="E33" s="39"/>
      <c r="F33" s="39"/>
      <c r="G33" s="40"/>
      <c r="H33" s="41"/>
    </row>
    <row r="34" spans="1:8" x14ac:dyDescent="0.2">
      <c r="A34" s="37">
        <v>92</v>
      </c>
      <c r="B34" s="38"/>
      <c r="C34" s="39"/>
      <c r="D34" s="39"/>
      <c r="E34" s="39">
        <v>0</v>
      </c>
      <c r="F34" s="39"/>
      <c r="G34" s="40"/>
      <c r="H34" s="41"/>
    </row>
    <row r="35" spans="1:8" ht="13.5" customHeight="1" thickBot="1" x14ac:dyDescent="0.25">
      <c r="A35" s="53"/>
      <c r="B35" s="38"/>
      <c r="C35" s="39"/>
      <c r="D35" s="39"/>
      <c r="E35" s="39"/>
      <c r="F35" s="39"/>
      <c r="G35" s="40"/>
      <c r="H35" s="41"/>
    </row>
    <row r="36" spans="1:8" s="22" customFormat="1" ht="30" customHeight="1" thickBot="1" x14ac:dyDescent="0.25">
      <c r="A36" s="47" t="s">
        <v>34</v>
      </c>
      <c r="B36" s="48">
        <v>792000</v>
      </c>
      <c r="C36" s="54">
        <v>50000</v>
      </c>
      <c r="D36" s="55">
        <v>288000</v>
      </c>
      <c r="E36" s="54">
        <v>10974600</v>
      </c>
      <c r="F36" s="55">
        <f>+F31</f>
        <v>0</v>
      </c>
      <c r="G36" s="54">
        <v>0</v>
      </c>
      <c r="H36" s="56">
        <v>0</v>
      </c>
    </row>
    <row r="37" spans="1:8" s="22" customFormat="1" ht="28.5" customHeight="1" thickBot="1" x14ac:dyDescent="0.25">
      <c r="A37" s="47" t="s">
        <v>39</v>
      </c>
      <c r="B37" s="142">
        <f>B36+C36+D36+E36+F36+G36+H36</f>
        <v>12104600</v>
      </c>
      <c r="C37" s="143"/>
      <c r="D37" s="143"/>
      <c r="E37" s="143"/>
      <c r="F37" s="143"/>
      <c r="G37" s="143"/>
      <c r="H37" s="144"/>
    </row>
    <row r="38" spans="1:8" ht="13.5" customHeight="1" x14ac:dyDescent="0.2">
      <c r="C38" s="60"/>
      <c r="D38" s="58"/>
      <c r="E38" s="61"/>
    </row>
    <row r="39" spans="1:8" ht="13.5" customHeight="1" x14ac:dyDescent="0.2">
      <c r="C39" s="60"/>
      <c r="D39" s="62"/>
      <c r="E39" s="63"/>
    </row>
    <row r="40" spans="1:8" ht="13.5" customHeight="1" x14ac:dyDescent="0.2">
      <c r="D40" s="64"/>
      <c r="E40" s="65"/>
    </row>
    <row r="41" spans="1:8" ht="13.5" customHeight="1" x14ac:dyDescent="0.2">
      <c r="D41" s="66"/>
      <c r="E41" s="67"/>
    </row>
    <row r="42" spans="1:8" ht="13.5" customHeight="1" x14ac:dyDescent="0.2">
      <c r="D42" s="58"/>
      <c r="E42" s="59"/>
    </row>
    <row r="43" spans="1:8" ht="28.5" customHeight="1" x14ac:dyDescent="0.2">
      <c r="C43" s="60"/>
      <c r="D43" s="58"/>
      <c r="E43" s="68"/>
    </row>
    <row r="44" spans="1:8" ht="13.5" customHeight="1" x14ac:dyDescent="0.2">
      <c r="C44" s="60"/>
      <c r="D44" s="58"/>
      <c r="E44" s="63"/>
    </row>
    <row r="45" spans="1:8" ht="13.5" customHeight="1" x14ac:dyDescent="0.2">
      <c r="D45" s="58"/>
      <c r="E45" s="59"/>
    </row>
    <row r="46" spans="1:8" ht="13.5" customHeight="1" x14ac:dyDescent="0.2">
      <c r="D46" s="58"/>
      <c r="E46" s="67"/>
    </row>
    <row r="47" spans="1:8" ht="13.5" customHeight="1" x14ac:dyDescent="0.2">
      <c r="D47" s="58"/>
      <c r="E47" s="59"/>
    </row>
    <row r="48" spans="1:8" ht="22.5" customHeight="1" x14ac:dyDescent="0.2">
      <c r="D48" s="58"/>
      <c r="E48" s="69"/>
    </row>
    <row r="49" spans="1:5" ht="13.5" customHeight="1" x14ac:dyDescent="0.2">
      <c r="D49" s="64"/>
      <c r="E49" s="65"/>
    </row>
    <row r="50" spans="1:5" ht="13.5" customHeight="1" x14ac:dyDescent="0.2">
      <c r="B50" s="60"/>
      <c r="D50" s="64"/>
      <c r="E50" s="70"/>
    </row>
    <row r="51" spans="1:5" ht="13.5" customHeight="1" x14ac:dyDescent="0.2">
      <c r="C51" s="60"/>
      <c r="D51" s="64"/>
      <c r="E51" s="71"/>
    </row>
    <row r="52" spans="1:5" ht="13.5" customHeight="1" x14ac:dyDescent="0.2">
      <c r="C52" s="60"/>
      <c r="D52" s="66"/>
      <c r="E52" s="63"/>
    </row>
    <row r="53" spans="1:5" ht="13.5" customHeight="1" x14ac:dyDescent="0.2">
      <c r="D53" s="58"/>
      <c r="E53" s="59"/>
    </row>
    <row r="54" spans="1:5" ht="13.5" customHeight="1" x14ac:dyDescent="0.2">
      <c r="B54" s="60"/>
      <c r="D54" s="58"/>
      <c r="E54" s="61"/>
    </row>
    <row r="55" spans="1:5" ht="13.5" customHeight="1" x14ac:dyDescent="0.2">
      <c r="C55" s="60"/>
      <c r="D55" s="58"/>
      <c r="E55" s="70"/>
    </row>
    <row r="56" spans="1:5" ht="13.5" customHeight="1" x14ac:dyDescent="0.2">
      <c r="C56" s="60"/>
      <c r="D56" s="66"/>
      <c r="E56" s="63"/>
    </row>
    <row r="57" spans="1:5" ht="13.5" customHeight="1" x14ac:dyDescent="0.2">
      <c r="D57" s="64"/>
      <c r="E57" s="59"/>
    </row>
    <row r="58" spans="1:5" ht="13.5" customHeight="1" x14ac:dyDescent="0.2">
      <c r="C58" s="60"/>
      <c r="D58" s="64"/>
      <c r="E58" s="70"/>
    </row>
    <row r="59" spans="1:5" ht="22.5" customHeight="1" x14ac:dyDescent="0.2">
      <c r="D59" s="66"/>
      <c r="E59" s="69"/>
    </row>
    <row r="60" spans="1:5" ht="13.5" customHeight="1" x14ac:dyDescent="0.2">
      <c r="D60" s="58"/>
      <c r="E60" s="59"/>
    </row>
    <row r="61" spans="1:5" ht="13.5" customHeight="1" x14ac:dyDescent="0.2">
      <c r="D61" s="66"/>
      <c r="E61" s="63"/>
    </row>
    <row r="62" spans="1:5" ht="13.5" customHeight="1" x14ac:dyDescent="0.2">
      <c r="D62" s="58"/>
      <c r="E62" s="59"/>
    </row>
    <row r="63" spans="1:5" ht="13.5" customHeight="1" x14ac:dyDescent="0.2">
      <c r="D63" s="58"/>
      <c r="E63" s="59"/>
    </row>
    <row r="64" spans="1:5" ht="13.5" customHeight="1" x14ac:dyDescent="0.2">
      <c r="A64" s="60"/>
      <c r="D64" s="72"/>
      <c r="E64" s="70"/>
    </row>
    <row r="65" spans="2:7" ht="13.5" customHeight="1" x14ac:dyDescent="0.2">
      <c r="B65" s="60"/>
      <c r="C65" s="60"/>
      <c r="D65" s="73"/>
      <c r="E65" s="70"/>
    </row>
    <row r="66" spans="2:7" ht="13.5" customHeight="1" x14ac:dyDescent="0.2">
      <c r="B66" s="60"/>
      <c r="C66" s="60"/>
      <c r="D66" s="73"/>
      <c r="E66" s="61"/>
    </row>
    <row r="67" spans="2:7" ht="13.5" customHeight="1" x14ac:dyDescent="0.2">
      <c r="B67" s="60"/>
      <c r="C67" s="60"/>
      <c r="D67" s="66"/>
      <c r="E67" s="67"/>
    </row>
    <row r="68" spans="2:7" x14ac:dyDescent="0.2">
      <c r="D68" s="58"/>
      <c r="E68" s="59"/>
    </row>
    <row r="69" spans="2:7" x14ac:dyDescent="0.2">
      <c r="B69" s="60"/>
      <c r="D69" s="58"/>
      <c r="E69" s="70"/>
    </row>
    <row r="70" spans="2:7" x14ac:dyDescent="0.2">
      <c r="C70" s="60"/>
      <c r="D70" s="58"/>
      <c r="E70" s="61"/>
    </row>
    <row r="71" spans="2:7" x14ac:dyDescent="0.2">
      <c r="C71" s="60"/>
      <c r="D71" s="66"/>
      <c r="E71" s="63"/>
    </row>
    <row r="72" spans="2:7" x14ac:dyDescent="0.2">
      <c r="D72" s="58"/>
      <c r="E72" s="59"/>
    </row>
    <row r="73" spans="2:7" x14ac:dyDescent="0.2">
      <c r="D73" s="58"/>
      <c r="E73" s="59"/>
    </row>
    <row r="74" spans="2:7" x14ac:dyDescent="0.2">
      <c r="D74" s="74"/>
      <c r="E74" s="75"/>
    </row>
    <row r="75" spans="2:7" x14ac:dyDescent="0.2">
      <c r="D75" s="58"/>
      <c r="E75" s="59"/>
    </row>
    <row r="76" spans="2:7" x14ac:dyDescent="0.2">
      <c r="D76" s="58"/>
      <c r="E76" s="59"/>
    </row>
    <row r="77" spans="2:7" x14ac:dyDescent="0.2">
      <c r="D77" s="58"/>
      <c r="E77" s="59"/>
    </row>
    <row r="78" spans="2:7" x14ac:dyDescent="0.2">
      <c r="D78" s="66"/>
      <c r="E78" s="63"/>
    </row>
    <row r="79" spans="2:7" x14ac:dyDescent="0.2">
      <c r="D79" s="58"/>
      <c r="E79" s="59"/>
    </row>
    <row r="80" spans="2:7" x14ac:dyDescent="0.2">
      <c r="D80" s="66"/>
      <c r="E80" s="63"/>
      <c r="F80" s="114"/>
      <c r="G80" s="114"/>
    </row>
    <row r="81" spans="1:7" x14ac:dyDescent="0.2">
      <c r="D81" s="58"/>
      <c r="E81" s="59"/>
      <c r="F81" s="114"/>
      <c r="G81" s="114"/>
    </row>
    <row r="82" spans="1:7" x14ac:dyDescent="0.2">
      <c r="D82" s="58"/>
      <c r="E82" s="59"/>
      <c r="F82" s="114"/>
      <c r="G82" s="114"/>
    </row>
    <row r="83" spans="1:7" x14ac:dyDescent="0.2">
      <c r="D83" s="58"/>
      <c r="E83" s="59"/>
      <c r="F83" s="114"/>
      <c r="G83" s="114"/>
    </row>
    <row r="84" spans="1:7" x14ac:dyDescent="0.2">
      <c r="D84" s="58"/>
      <c r="E84" s="59"/>
      <c r="F84" s="114"/>
      <c r="G84" s="114"/>
    </row>
    <row r="85" spans="1:7" ht="28.5" customHeight="1" x14ac:dyDescent="0.2">
      <c r="A85" s="68"/>
      <c r="B85" s="68"/>
      <c r="C85" s="68"/>
      <c r="D85" s="149"/>
      <c r="E85" s="150"/>
      <c r="F85" s="114"/>
      <c r="G85" s="114"/>
    </row>
    <row r="86" spans="1:7" x14ac:dyDescent="0.2">
      <c r="C86" s="60"/>
      <c r="D86" s="58"/>
      <c r="E86" s="61"/>
      <c r="F86" s="114"/>
      <c r="G86" s="114"/>
    </row>
    <row r="87" spans="1:7" x14ac:dyDescent="0.2">
      <c r="D87" s="76"/>
      <c r="E87" s="77"/>
      <c r="F87" s="114"/>
      <c r="G87" s="114"/>
    </row>
    <row r="88" spans="1:7" x14ac:dyDescent="0.2">
      <c r="D88" s="58"/>
      <c r="E88" s="59"/>
      <c r="F88" s="114"/>
      <c r="G88" s="114"/>
    </row>
    <row r="89" spans="1:7" x14ac:dyDescent="0.2">
      <c r="D89" s="74"/>
      <c r="E89" s="75"/>
      <c r="F89" s="114"/>
      <c r="G89" s="114"/>
    </row>
    <row r="90" spans="1:7" x14ac:dyDescent="0.2">
      <c r="D90" s="74"/>
      <c r="E90" s="75"/>
      <c r="F90" s="114"/>
      <c r="G90" s="114"/>
    </row>
    <row r="91" spans="1:7" x14ac:dyDescent="0.2">
      <c r="D91" s="58"/>
      <c r="E91" s="59"/>
      <c r="F91" s="114"/>
      <c r="G91" s="114"/>
    </row>
    <row r="92" spans="1:7" x14ac:dyDescent="0.2">
      <c r="D92" s="66"/>
      <c r="E92" s="63"/>
    </row>
    <row r="93" spans="1:7" x14ac:dyDescent="0.2">
      <c r="D93" s="58"/>
      <c r="E93" s="59"/>
    </row>
    <row r="94" spans="1:7" x14ac:dyDescent="0.2">
      <c r="D94" s="58"/>
      <c r="E94" s="59"/>
    </row>
    <row r="95" spans="1:7" x14ac:dyDescent="0.2">
      <c r="D95" s="66"/>
      <c r="E95" s="63"/>
    </row>
    <row r="96" spans="1:7" x14ac:dyDescent="0.2">
      <c r="D96" s="58"/>
      <c r="E96" s="59"/>
    </row>
    <row r="97" spans="2:5" x14ac:dyDescent="0.2">
      <c r="D97" s="74"/>
      <c r="E97" s="75"/>
    </row>
    <row r="98" spans="2:5" x14ac:dyDescent="0.2">
      <c r="D98" s="66"/>
      <c r="E98" s="77"/>
    </row>
    <row r="99" spans="2:5" x14ac:dyDescent="0.2">
      <c r="D99" s="64"/>
      <c r="E99" s="75"/>
    </row>
    <row r="100" spans="2:5" x14ac:dyDescent="0.2">
      <c r="D100" s="66"/>
      <c r="E100" s="63"/>
    </row>
    <row r="101" spans="2:5" x14ac:dyDescent="0.2">
      <c r="D101" s="58"/>
      <c r="E101" s="59"/>
    </row>
    <row r="102" spans="2:5" x14ac:dyDescent="0.2">
      <c r="C102" s="60"/>
      <c r="D102" s="58"/>
      <c r="E102" s="61"/>
    </row>
    <row r="103" spans="2:5" x14ac:dyDescent="0.2">
      <c r="D103" s="64"/>
      <c r="E103" s="63"/>
    </row>
    <row r="104" spans="2:5" x14ac:dyDescent="0.2">
      <c r="D104" s="64"/>
      <c r="E104" s="75"/>
    </row>
    <row r="105" spans="2:5" x14ac:dyDescent="0.2">
      <c r="C105" s="60"/>
      <c r="D105" s="64"/>
      <c r="E105" s="78"/>
    </row>
    <row r="106" spans="2:5" x14ac:dyDescent="0.2">
      <c r="C106" s="60"/>
      <c r="D106" s="66"/>
      <c r="E106" s="67"/>
    </row>
    <row r="107" spans="2:5" x14ac:dyDescent="0.2">
      <c r="D107" s="58"/>
      <c r="E107" s="59"/>
    </row>
    <row r="108" spans="2:5" x14ac:dyDescent="0.2">
      <c r="D108" s="76"/>
      <c r="E108" s="12"/>
    </row>
    <row r="109" spans="2:5" ht="11.25" customHeight="1" x14ac:dyDescent="0.2">
      <c r="D109" s="74"/>
      <c r="E109" s="75"/>
    </row>
    <row r="110" spans="2:5" ht="24" customHeight="1" x14ac:dyDescent="0.2">
      <c r="B110" s="60"/>
      <c r="D110" s="74"/>
      <c r="E110" s="79"/>
    </row>
    <row r="111" spans="2:5" ht="15" customHeight="1" x14ac:dyDescent="0.2">
      <c r="C111" s="60"/>
      <c r="D111" s="74"/>
      <c r="E111" s="79"/>
    </row>
    <row r="112" spans="2:5" ht="11.25" customHeight="1" x14ac:dyDescent="0.2">
      <c r="D112" s="76"/>
      <c r="E112" s="77"/>
    </row>
    <row r="113" spans="1:5" x14ac:dyDescent="0.2">
      <c r="D113" s="74"/>
      <c r="E113" s="75"/>
    </row>
    <row r="114" spans="1:5" ht="13.5" customHeight="1" x14ac:dyDescent="0.2">
      <c r="B114" s="60"/>
      <c r="D114" s="74"/>
      <c r="E114" s="19"/>
    </row>
    <row r="115" spans="1:5" ht="12.75" customHeight="1" x14ac:dyDescent="0.2">
      <c r="C115" s="60"/>
      <c r="D115" s="74"/>
      <c r="E115" s="61"/>
    </row>
    <row r="116" spans="1:5" ht="12.75" customHeight="1" x14ac:dyDescent="0.2">
      <c r="C116" s="60"/>
      <c r="D116" s="66"/>
      <c r="E116" s="67"/>
    </row>
    <row r="117" spans="1:5" x14ac:dyDescent="0.2">
      <c r="D117" s="58"/>
      <c r="E117" s="59"/>
    </row>
    <row r="118" spans="1:5" x14ac:dyDescent="0.2">
      <c r="C118" s="60"/>
      <c r="D118" s="58"/>
      <c r="E118" s="78"/>
    </row>
    <row r="119" spans="1:5" x14ac:dyDescent="0.2">
      <c r="D119" s="76"/>
      <c r="E119" s="77"/>
    </row>
    <row r="120" spans="1:5" x14ac:dyDescent="0.2">
      <c r="D120" s="74"/>
      <c r="E120" s="75"/>
    </row>
    <row r="121" spans="1:5" x14ac:dyDescent="0.2">
      <c r="D121" s="58"/>
      <c r="E121" s="59"/>
    </row>
    <row r="122" spans="1:5" ht="19.5" customHeight="1" x14ac:dyDescent="0.2">
      <c r="A122" s="80"/>
      <c r="B122" s="20"/>
      <c r="C122" s="20"/>
      <c r="D122" s="20"/>
      <c r="E122" s="70"/>
    </row>
    <row r="123" spans="1:5" ht="15" customHeight="1" x14ac:dyDescent="0.2">
      <c r="A123" s="60"/>
      <c r="D123" s="72"/>
      <c r="E123" s="70"/>
    </row>
    <row r="124" spans="1:5" x14ac:dyDescent="0.2">
      <c r="A124" s="60"/>
      <c r="B124" s="60"/>
      <c r="D124" s="72"/>
      <c r="E124" s="61"/>
    </row>
    <row r="125" spans="1:5" x14ac:dyDescent="0.2">
      <c r="C125" s="60"/>
      <c r="D125" s="58"/>
      <c r="E125" s="70"/>
    </row>
    <row r="126" spans="1:5" x14ac:dyDescent="0.2">
      <c r="D126" s="62"/>
      <c r="E126" s="63"/>
    </row>
    <row r="127" spans="1:5" x14ac:dyDescent="0.2">
      <c r="B127" s="60"/>
      <c r="D127" s="58"/>
      <c r="E127" s="61"/>
    </row>
    <row r="128" spans="1:5" x14ac:dyDescent="0.2">
      <c r="C128" s="60"/>
      <c r="D128" s="58"/>
      <c r="E128" s="61"/>
    </row>
    <row r="129" spans="1:5" x14ac:dyDescent="0.2">
      <c r="D129" s="66"/>
      <c r="E129" s="67"/>
    </row>
    <row r="130" spans="1:5" ht="22.5" customHeight="1" x14ac:dyDescent="0.2">
      <c r="C130" s="60"/>
      <c r="D130" s="58"/>
      <c r="E130" s="68"/>
    </row>
    <row r="131" spans="1:5" x14ac:dyDescent="0.2">
      <c r="D131" s="58"/>
      <c r="E131" s="67"/>
    </row>
    <row r="132" spans="1:5" x14ac:dyDescent="0.2">
      <c r="B132" s="60"/>
      <c r="D132" s="64"/>
      <c r="E132" s="70"/>
    </row>
    <row r="133" spans="1:5" x14ac:dyDescent="0.2">
      <c r="C133" s="60"/>
      <c r="D133" s="64"/>
      <c r="E133" s="71"/>
    </row>
    <row r="134" spans="1:5" x14ac:dyDescent="0.2">
      <c r="D134" s="66"/>
      <c r="E134" s="63"/>
    </row>
    <row r="135" spans="1:5" ht="13.5" customHeight="1" x14ac:dyDescent="0.2">
      <c r="A135" s="60"/>
      <c r="D135" s="72"/>
      <c r="E135" s="70"/>
    </row>
    <row r="136" spans="1:5" ht="13.5" customHeight="1" x14ac:dyDescent="0.2">
      <c r="B136" s="60"/>
      <c r="D136" s="58"/>
      <c r="E136" s="70"/>
    </row>
    <row r="137" spans="1:5" ht="13.5" customHeight="1" x14ac:dyDescent="0.2">
      <c r="C137" s="60"/>
      <c r="D137" s="58"/>
      <c r="E137" s="61"/>
    </row>
    <row r="138" spans="1:5" x14ac:dyDescent="0.2">
      <c r="C138" s="60"/>
      <c r="D138" s="66"/>
      <c r="E138" s="63"/>
    </row>
    <row r="139" spans="1:5" x14ac:dyDescent="0.2">
      <c r="C139" s="60"/>
      <c r="D139" s="58"/>
      <c r="E139" s="61"/>
    </row>
    <row r="140" spans="1:5" x14ac:dyDescent="0.2">
      <c r="D140" s="76"/>
      <c r="E140" s="77"/>
    </row>
    <row r="141" spans="1:5" x14ac:dyDescent="0.2">
      <c r="C141" s="60"/>
      <c r="D141" s="64"/>
      <c r="E141" s="78"/>
    </row>
    <row r="142" spans="1:5" x14ac:dyDescent="0.2">
      <c r="C142" s="60"/>
      <c r="D142" s="66"/>
      <c r="E142" s="67"/>
    </row>
    <row r="143" spans="1:5" x14ac:dyDescent="0.2">
      <c r="D143" s="76"/>
      <c r="E143" s="81"/>
    </row>
    <row r="144" spans="1:5" x14ac:dyDescent="0.2">
      <c r="B144" s="60"/>
      <c r="D144" s="74"/>
      <c r="E144" s="19"/>
    </row>
    <row r="145" spans="1:7" x14ac:dyDescent="0.2">
      <c r="C145" s="60"/>
      <c r="D145" s="74"/>
      <c r="E145" s="61"/>
    </row>
    <row r="146" spans="1:7" x14ac:dyDescent="0.2">
      <c r="C146" s="60"/>
      <c r="D146" s="66"/>
      <c r="E146" s="67"/>
    </row>
    <row r="147" spans="1:7" x14ac:dyDescent="0.2">
      <c r="C147" s="60"/>
      <c r="D147" s="66"/>
      <c r="E147" s="67"/>
    </row>
    <row r="148" spans="1:7" x14ac:dyDescent="0.2">
      <c r="D148" s="58"/>
      <c r="E148" s="59"/>
      <c r="F148" s="114"/>
      <c r="G148" s="114"/>
    </row>
    <row r="149" spans="1:7" s="13" customFormat="1" ht="18" customHeight="1" x14ac:dyDescent="0.25">
      <c r="A149" s="151"/>
      <c r="B149" s="152"/>
      <c r="C149" s="152"/>
      <c r="D149" s="152"/>
      <c r="E149" s="152"/>
    </row>
    <row r="150" spans="1:7" ht="28.5" customHeight="1" x14ac:dyDescent="0.2">
      <c r="A150" s="68"/>
      <c r="B150" s="68"/>
      <c r="C150" s="68"/>
      <c r="D150" s="149"/>
      <c r="E150" s="150"/>
      <c r="F150" s="114"/>
      <c r="G150" s="114"/>
    </row>
    <row r="151" spans="1:7" x14ac:dyDescent="0.2">
      <c r="E151" s="114"/>
      <c r="F151" s="114"/>
      <c r="G151" s="114"/>
    </row>
    <row r="152" spans="1:7" ht="15.75" x14ac:dyDescent="0.2">
      <c r="A152" s="82"/>
      <c r="B152" s="60"/>
      <c r="C152" s="60"/>
      <c r="D152" s="83"/>
      <c r="E152" s="84"/>
      <c r="F152" s="114"/>
      <c r="G152" s="114"/>
    </row>
    <row r="153" spans="1:7" x14ac:dyDescent="0.2">
      <c r="A153" s="60"/>
      <c r="B153" s="60"/>
      <c r="C153" s="60"/>
      <c r="D153" s="83"/>
      <c r="E153" s="84"/>
      <c r="F153" s="114"/>
      <c r="G153" s="114"/>
    </row>
    <row r="154" spans="1:7" ht="17.25" customHeight="1" x14ac:dyDescent="0.2">
      <c r="A154" s="60"/>
      <c r="B154" s="60"/>
      <c r="C154" s="60"/>
      <c r="D154" s="83"/>
      <c r="E154" s="84"/>
    </row>
    <row r="155" spans="1:7" ht="13.5" customHeight="1" x14ac:dyDescent="0.2">
      <c r="A155" s="60"/>
      <c r="B155" s="60"/>
      <c r="C155" s="60"/>
      <c r="D155" s="83"/>
      <c r="E155" s="84"/>
    </row>
    <row r="156" spans="1:7" x14ac:dyDescent="0.2">
      <c r="A156" s="60"/>
      <c r="B156" s="60"/>
      <c r="C156" s="60"/>
      <c r="D156" s="83"/>
      <c r="E156" s="84"/>
    </row>
    <row r="157" spans="1:7" x14ac:dyDescent="0.2">
      <c r="A157" s="60"/>
      <c r="B157" s="60"/>
      <c r="C157" s="60"/>
    </row>
    <row r="158" spans="1:7" x14ac:dyDescent="0.2">
      <c r="A158" s="60"/>
      <c r="B158" s="60"/>
      <c r="C158" s="60"/>
      <c r="D158" s="83"/>
      <c r="E158" s="84"/>
    </row>
    <row r="159" spans="1:7" x14ac:dyDescent="0.2">
      <c r="A159" s="60"/>
      <c r="B159" s="60"/>
      <c r="C159" s="60"/>
      <c r="D159" s="83"/>
      <c r="E159" s="86"/>
    </row>
    <row r="160" spans="1:7" x14ac:dyDescent="0.2">
      <c r="A160" s="60"/>
      <c r="B160" s="60"/>
      <c r="C160" s="60"/>
      <c r="D160" s="83"/>
      <c r="E160" s="84"/>
    </row>
    <row r="161" spans="1:5" ht="22.5" customHeight="1" x14ac:dyDescent="0.2">
      <c r="A161" s="60"/>
      <c r="B161" s="60"/>
      <c r="C161" s="60"/>
      <c r="D161" s="83"/>
      <c r="E161" s="68"/>
    </row>
    <row r="162" spans="1:5" ht="22.5" customHeight="1" x14ac:dyDescent="0.2">
      <c r="D162" s="66"/>
      <c r="E162" s="69"/>
    </row>
  </sheetData>
  <mergeCells count="8">
    <mergeCell ref="B37:H37"/>
    <mergeCell ref="A149:E149"/>
    <mergeCell ref="A1:H1"/>
    <mergeCell ref="B3:H3"/>
    <mergeCell ref="B15:H15"/>
    <mergeCell ref="B17:H17"/>
    <mergeCell ref="B26:H26"/>
    <mergeCell ref="B28:H28"/>
  </mergeCells>
  <pageMargins left="0.70866141732283472" right="0.51181102362204722" top="0.55118110236220474" bottom="0.55118110236220474" header="0.31496062992125984" footer="0.31496062992125984"/>
  <pageSetup paperSize="9" orientation="landscape" verticalDpi="0" r:id="rId1"/>
  <rowBreaks count="1" manualBreakCount="1">
    <brk id="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5"/>
  <sheetViews>
    <sheetView tabSelected="1" workbookViewId="0">
      <selection activeCell="B9" sqref="B9"/>
    </sheetView>
  </sheetViews>
  <sheetFormatPr defaultColWidth="11.42578125" defaultRowHeight="12.75" x14ac:dyDescent="0.2"/>
  <cols>
    <col min="1" max="1" width="7.85546875" style="97" customWidth="1"/>
    <col min="2" max="2" width="34.42578125" style="98" customWidth="1"/>
    <col min="3" max="3" width="11.42578125" style="99" customWidth="1"/>
    <col min="4" max="4" width="11" style="99" customWidth="1"/>
    <col min="5" max="5" width="8.85546875" style="99" customWidth="1"/>
    <col min="6" max="6" width="9.85546875" style="99" customWidth="1"/>
    <col min="7" max="7" width="9" style="99" customWidth="1"/>
    <col min="8" max="8" width="7.5703125" style="99" bestFit="1" customWidth="1"/>
    <col min="9" max="9" width="9.42578125" style="99" customWidth="1"/>
    <col min="10" max="10" width="8.28515625" style="99" customWidth="1"/>
    <col min="11" max="11" width="11.28515625" style="99" customWidth="1"/>
    <col min="12" max="12" width="11.7109375" style="99" customWidth="1"/>
    <col min="13" max="16384" width="11.42578125" style="1"/>
  </cols>
  <sheetData>
    <row r="1" spans="1:12" ht="24" customHeight="1" x14ac:dyDescent="0.2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84" customFormat="1" ht="67.5" x14ac:dyDescent="0.2">
      <c r="A2" s="87" t="s">
        <v>41</v>
      </c>
      <c r="B2" s="87" t="s">
        <v>42</v>
      </c>
      <c r="C2" s="88" t="s">
        <v>43</v>
      </c>
      <c r="D2" s="89" t="s">
        <v>25</v>
      </c>
      <c r="E2" s="89" t="s">
        <v>26</v>
      </c>
      <c r="F2" s="89" t="s">
        <v>27</v>
      </c>
      <c r="G2" s="89" t="s">
        <v>28</v>
      </c>
      <c r="H2" s="89" t="s">
        <v>44</v>
      </c>
      <c r="I2" s="89" t="s">
        <v>45</v>
      </c>
      <c r="J2" s="89" t="s">
        <v>31</v>
      </c>
      <c r="K2" s="88" t="s">
        <v>46</v>
      </c>
      <c r="L2" s="88" t="s">
        <v>47</v>
      </c>
    </row>
    <row r="3" spans="1:12" x14ac:dyDescent="0.2">
      <c r="A3" s="90"/>
      <c r="B3" s="9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84" customFormat="1" ht="25.5" x14ac:dyDescent="0.2">
      <c r="A4" s="90"/>
      <c r="B4" s="92" t="s">
        <v>48</v>
      </c>
    </row>
    <row r="5" spans="1:12" x14ac:dyDescent="0.2">
      <c r="A5" s="90"/>
      <c r="B5" s="9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84" customFormat="1" x14ac:dyDescent="0.2">
      <c r="A6" s="90"/>
      <c r="B6" s="93" t="s">
        <v>49</v>
      </c>
    </row>
    <row r="7" spans="1:12" s="84" customFormat="1" ht="12.75" customHeight="1" x14ac:dyDescent="0.2">
      <c r="A7" s="94" t="s">
        <v>50</v>
      </c>
      <c r="B7" s="93" t="s">
        <v>51</v>
      </c>
    </row>
    <row r="8" spans="1:12" s="84" customFormat="1" ht="12.75" customHeight="1" x14ac:dyDescent="0.2">
      <c r="A8" s="90">
        <v>3</v>
      </c>
      <c r="B8" s="93" t="s">
        <v>52</v>
      </c>
      <c r="C8" s="19">
        <f>SUM(D8:J8)</f>
        <v>10599300</v>
      </c>
      <c r="D8" s="19">
        <f>SUM(D9,D19,D49)</f>
        <v>700600</v>
      </c>
      <c r="E8" s="19">
        <f>SUM(E9,E19,E49)</f>
        <v>44000</v>
      </c>
      <c r="F8" s="19">
        <f t="shared" ref="F8:L8" si="0">SUM(F9,F19,F49)</f>
        <v>298000</v>
      </c>
      <c r="G8" s="19">
        <f>SUM(G9,G19,G49)</f>
        <v>9556700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>SUM(K9,K19,K49)</f>
        <v>10857100</v>
      </c>
      <c r="L8" s="19">
        <f t="shared" si="0"/>
        <v>11097800</v>
      </c>
    </row>
    <row r="9" spans="1:12" s="84" customFormat="1" ht="12.75" customHeight="1" x14ac:dyDescent="0.2">
      <c r="A9" s="90">
        <v>31</v>
      </c>
      <c r="B9" s="93" t="s">
        <v>53</v>
      </c>
      <c r="C9" s="19">
        <f t="shared" ref="C9:C18" si="1">SUM(D9:J9)</f>
        <v>9015000</v>
      </c>
      <c r="D9" s="19">
        <f t="shared" ref="D9:L9" si="2">SUM(D10,D14,D16)</f>
        <v>0</v>
      </c>
      <c r="E9" s="19">
        <f t="shared" si="2"/>
        <v>0</v>
      </c>
      <c r="F9" s="19">
        <f t="shared" si="2"/>
        <v>0</v>
      </c>
      <c r="G9" s="19">
        <f t="shared" si="2"/>
        <v>9015000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9272000</v>
      </c>
      <c r="L9" s="19">
        <f t="shared" si="2"/>
        <v>9536000</v>
      </c>
    </row>
    <row r="10" spans="1:12" s="84" customFormat="1" ht="12.75" customHeight="1" x14ac:dyDescent="0.2">
      <c r="A10" s="90">
        <v>311</v>
      </c>
      <c r="B10" s="93" t="s">
        <v>54</v>
      </c>
      <c r="C10" s="19">
        <f t="shared" si="1"/>
        <v>7440000</v>
      </c>
      <c r="D10" s="19">
        <f>SUM(D11:D13)</f>
        <v>0</v>
      </c>
      <c r="E10" s="19">
        <f>SUM(E11:E13)</f>
        <v>0</v>
      </c>
      <c r="F10" s="19">
        <f>SUM(F11:F13)</f>
        <v>0</v>
      </c>
      <c r="G10" s="19">
        <f>SUM(G11:G13)</f>
        <v>7440000</v>
      </c>
      <c r="H10" s="12"/>
      <c r="I10" s="12"/>
      <c r="J10" s="12"/>
      <c r="K10" s="19">
        <v>7658000</v>
      </c>
      <c r="L10" s="19">
        <v>7883000</v>
      </c>
    </row>
    <row r="11" spans="1:12" s="84" customFormat="1" ht="12.75" customHeight="1" x14ac:dyDescent="0.2">
      <c r="A11" s="16">
        <v>3111</v>
      </c>
      <c r="B11" s="91" t="s">
        <v>55</v>
      </c>
      <c r="C11" s="12">
        <f t="shared" si="1"/>
        <v>7279000</v>
      </c>
      <c r="D11" s="12">
        <v>0</v>
      </c>
      <c r="E11" s="12"/>
      <c r="F11" s="12"/>
      <c r="G11" s="12">
        <v>7279000</v>
      </c>
      <c r="H11" s="12"/>
      <c r="I11" s="12"/>
      <c r="J11" s="12"/>
      <c r="K11" s="12"/>
      <c r="L11" s="12"/>
    </row>
    <row r="12" spans="1:12" s="84" customFormat="1" ht="12.75" customHeight="1" x14ac:dyDescent="0.2">
      <c r="A12" s="16">
        <v>3113</v>
      </c>
      <c r="B12" s="91" t="s">
        <v>56</v>
      </c>
      <c r="C12" s="12">
        <f t="shared" si="1"/>
        <v>65000</v>
      </c>
      <c r="D12" s="12"/>
      <c r="E12" s="12"/>
      <c r="F12" s="12"/>
      <c r="G12" s="12">
        <v>65000</v>
      </c>
      <c r="H12" s="12"/>
      <c r="I12" s="12"/>
      <c r="J12" s="12"/>
      <c r="K12" s="12"/>
      <c r="L12" s="12"/>
    </row>
    <row r="13" spans="1:12" s="84" customFormat="1" ht="12.75" customHeight="1" x14ac:dyDescent="0.2">
      <c r="A13" s="16">
        <v>3114</v>
      </c>
      <c r="B13" s="91" t="s">
        <v>57</v>
      </c>
      <c r="C13" s="12">
        <f t="shared" si="1"/>
        <v>96000</v>
      </c>
      <c r="D13" s="12"/>
      <c r="E13" s="12"/>
      <c r="F13" s="12"/>
      <c r="G13" s="12">
        <v>96000</v>
      </c>
      <c r="H13" s="12"/>
      <c r="I13" s="12"/>
      <c r="J13" s="12"/>
      <c r="K13" s="12"/>
      <c r="L13" s="12"/>
    </row>
    <row r="14" spans="1:12" s="84" customFormat="1" ht="12.75" customHeight="1" x14ac:dyDescent="0.2">
      <c r="A14" s="90">
        <v>312</v>
      </c>
      <c r="B14" s="93" t="s">
        <v>58</v>
      </c>
      <c r="C14" s="19">
        <f t="shared" si="1"/>
        <v>300000</v>
      </c>
      <c r="D14" s="19">
        <v>0</v>
      </c>
      <c r="E14" s="19"/>
      <c r="F14" s="19">
        <v>0</v>
      </c>
      <c r="G14" s="19">
        <f>SUM(G15)</f>
        <v>300000</v>
      </c>
      <c r="H14" s="12"/>
      <c r="I14" s="12"/>
      <c r="J14" s="12"/>
      <c r="K14" s="19">
        <v>300000</v>
      </c>
      <c r="L14" s="19">
        <v>300000</v>
      </c>
    </row>
    <row r="15" spans="1:12" s="84" customFormat="1" ht="12.75" customHeight="1" x14ac:dyDescent="0.2">
      <c r="A15" s="16">
        <v>3121</v>
      </c>
      <c r="B15" s="91" t="s">
        <v>58</v>
      </c>
      <c r="C15" s="12">
        <f t="shared" si="1"/>
        <v>300000</v>
      </c>
      <c r="D15" s="12"/>
      <c r="E15" s="12"/>
      <c r="F15" s="12">
        <v>0</v>
      </c>
      <c r="G15" s="12">
        <v>300000</v>
      </c>
      <c r="H15" s="12"/>
      <c r="I15" s="12"/>
      <c r="J15" s="12"/>
      <c r="K15" s="12"/>
      <c r="L15" s="12"/>
    </row>
    <row r="16" spans="1:12" s="84" customFormat="1" ht="12.75" customHeight="1" x14ac:dyDescent="0.2">
      <c r="A16" s="90">
        <v>313</v>
      </c>
      <c r="B16" s="93" t="s">
        <v>59</v>
      </c>
      <c r="C16" s="19">
        <f t="shared" si="1"/>
        <v>1275000</v>
      </c>
      <c r="D16" s="19">
        <v>0</v>
      </c>
      <c r="E16" s="19"/>
      <c r="F16" s="19"/>
      <c r="G16" s="19">
        <f>SUM(G17:G18)</f>
        <v>1275000</v>
      </c>
      <c r="H16" s="12"/>
      <c r="I16" s="12"/>
      <c r="J16" s="12"/>
      <c r="K16" s="19">
        <v>1314000</v>
      </c>
      <c r="L16" s="19">
        <v>1353000</v>
      </c>
    </row>
    <row r="17" spans="1:12" s="84" customFormat="1" ht="12.75" customHeight="1" x14ac:dyDescent="0.2">
      <c r="A17" s="16">
        <v>3132</v>
      </c>
      <c r="B17" s="91" t="s">
        <v>60</v>
      </c>
      <c r="C17" s="12">
        <f t="shared" si="1"/>
        <v>1130000</v>
      </c>
      <c r="D17" s="12">
        <v>0</v>
      </c>
      <c r="E17" s="19"/>
      <c r="F17" s="12">
        <v>0</v>
      </c>
      <c r="G17" s="12">
        <v>1130000</v>
      </c>
      <c r="H17" s="12"/>
      <c r="I17" s="12"/>
      <c r="J17" s="12"/>
      <c r="K17" s="12"/>
      <c r="L17" s="12"/>
    </row>
    <row r="18" spans="1:12" s="84" customFormat="1" ht="12.75" customHeight="1" x14ac:dyDescent="0.2">
      <c r="A18" s="16">
        <v>3133</v>
      </c>
      <c r="B18" s="91" t="s">
        <v>61</v>
      </c>
      <c r="C18" s="12">
        <f t="shared" si="1"/>
        <v>145000</v>
      </c>
      <c r="D18" s="12">
        <v>0</v>
      </c>
      <c r="E18" s="19"/>
      <c r="F18" s="12">
        <v>0</v>
      </c>
      <c r="G18" s="12">
        <v>145000</v>
      </c>
      <c r="H18" s="12"/>
      <c r="I18" s="12"/>
      <c r="J18" s="12"/>
      <c r="K18" s="12"/>
      <c r="L18" s="12"/>
    </row>
    <row r="19" spans="1:12" s="84" customFormat="1" ht="12.75" customHeight="1" x14ac:dyDescent="0.2">
      <c r="A19" s="90">
        <v>32</v>
      </c>
      <c r="B19" s="93" t="s">
        <v>62</v>
      </c>
      <c r="C19" s="19">
        <f>SUM(C20,C25,C32,C40,C42)</f>
        <v>1580300</v>
      </c>
      <c r="D19" s="19">
        <f t="shared" ref="D19:L19" si="3">SUM(D20,D25,D32,D40,D42)</f>
        <v>696600</v>
      </c>
      <c r="E19" s="19">
        <f t="shared" si="3"/>
        <v>44000</v>
      </c>
      <c r="F19" s="19">
        <f t="shared" si="3"/>
        <v>298000</v>
      </c>
      <c r="G19" s="19">
        <f t="shared" si="3"/>
        <v>541700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>SUM(K20,K25,K32,K40,K42)</f>
        <v>1581100</v>
      </c>
      <c r="L19" s="19">
        <f t="shared" si="3"/>
        <v>1557800</v>
      </c>
    </row>
    <row r="20" spans="1:12" s="84" customFormat="1" ht="12.75" customHeight="1" x14ac:dyDescent="0.2">
      <c r="A20" s="90">
        <v>321</v>
      </c>
      <c r="B20" s="93" t="s">
        <v>63</v>
      </c>
      <c r="C20" s="19">
        <f>SUM(D20:J20)</f>
        <v>495000</v>
      </c>
      <c r="D20" s="19">
        <f>SUM(D21:D24)</f>
        <v>65000</v>
      </c>
      <c r="E20" s="19">
        <f>SUM(E21:E24)</f>
        <v>0</v>
      </c>
      <c r="F20" s="19">
        <f>SUM(F21:F24)</f>
        <v>0</v>
      </c>
      <c r="G20" s="19">
        <f>SUM(G21:G24)</f>
        <v>430000</v>
      </c>
      <c r="H20" s="19"/>
      <c r="I20" s="12"/>
      <c r="J20" s="12"/>
      <c r="K20" s="19">
        <v>495000</v>
      </c>
      <c r="L20" s="19">
        <v>475000</v>
      </c>
    </row>
    <row r="21" spans="1:12" s="84" customFormat="1" ht="12.75" customHeight="1" x14ac:dyDescent="0.2">
      <c r="A21" s="16">
        <v>3211</v>
      </c>
      <c r="B21" s="91" t="s">
        <v>64</v>
      </c>
      <c r="C21" s="12">
        <f>SUM(D21:J21)</f>
        <v>128000</v>
      </c>
      <c r="D21" s="12">
        <v>48000</v>
      </c>
      <c r="E21" s="12"/>
      <c r="F21" s="12">
        <v>0</v>
      </c>
      <c r="G21" s="12">
        <v>80000</v>
      </c>
      <c r="H21" s="12"/>
      <c r="I21" s="12"/>
      <c r="J21" s="12"/>
      <c r="K21" s="12"/>
      <c r="L21" s="12"/>
    </row>
    <row r="22" spans="1:12" s="84" customFormat="1" ht="12.75" customHeight="1" x14ac:dyDescent="0.2">
      <c r="A22" s="16">
        <v>3212</v>
      </c>
      <c r="B22" s="91" t="s">
        <v>65</v>
      </c>
      <c r="C22" s="12">
        <f>SUM(D22:J22)</f>
        <v>350000</v>
      </c>
      <c r="D22" s="12">
        <v>0</v>
      </c>
      <c r="E22" s="12"/>
      <c r="F22" s="12"/>
      <c r="G22" s="12">
        <v>350000</v>
      </c>
      <c r="H22" s="12"/>
      <c r="I22" s="12"/>
      <c r="J22" s="12"/>
      <c r="K22" s="12"/>
      <c r="L22" s="12"/>
    </row>
    <row r="23" spans="1:12" s="84" customFormat="1" ht="12.75" customHeight="1" x14ac:dyDescent="0.2">
      <c r="A23" s="16">
        <v>3213</v>
      </c>
      <c r="B23" s="91" t="s">
        <v>66</v>
      </c>
      <c r="C23" s="12">
        <f>SUM(D23:J23)</f>
        <v>5000</v>
      </c>
      <c r="D23" s="12">
        <v>5000</v>
      </c>
      <c r="E23" s="12"/>
      <c r="F23" s="12"/>
      <c r="G23" s="12"/>
      <c r="H23" s="12"/>
      <c r="I23" s="12"/>
      <c r="J23" s="12"/>
      <c r="K23" s="12"/>
      <c r="L23" s="12"/>
    </row>
    <row r="24" spans="1:12" s="84" customFormat="1" ht="12.75" customHeight="1" x14ac:dyDescent="0.2">
      <c r="A24" s="16">
        <v>3214</v>
      </c>
      <c r="B24" s="91" t="s">
        <v>67</v>
      </c>
      <c r="C24" s="12">
        <f>SUM(D24:J24)</f>
        <v>12000</v>
      </c>
      <c r="D24" s="12">
        <v>12000</v>
      </c>
      <c r="E24" s="12"/>
      <c r="F24" s="12"/>
      <c r="G24" s="12"/>
      <c r="H24" s="12"/>
      <c r="I24" s="12"/>
      <c r="J24" s="12"/>
      <c r="K24" s="12"/>
      <c r="L24" s="12"/>
    </row>
    <row r="25" spans="1:12" s="84" customFormat="1" ht="12.75" customHeight="1" x14ac:dyDescent="0.2">
      <c r="A25" s="90">
        <v>322</v>
      </c>
      <c r="B25" s="93" t="s">
        <v>68</v>
      </c>
      <c r="C25" s="19">
        <f t="shared" ref="C25:C30" si="4">SUM(D25:J25)</f>
        <v>721000</v>
      </c>
      <c r="D25" s="19">
        <f>SUM(D26:D31)</f>
        <v>436000</v>
      </c>
      <c r="E25" s="19">
        <f>SUM(E26:E31)</f>
        <v>23000</v>
      </c>
      <c r="F25" s="19">
        <f>SUM(F26:F31)</f>
        <v>228000</v>
      </c>
      <c r="G25" s="19">
        <f>SUM(G26:G31)</f>
        <v>34000</v>
      </c>
      <c r="H25" s="19">
        <f>SUM(H26:H31)</f>
        <v>0</v>
      </c>
      <c r="I25" s="12"/>
      <c r="J25" s="12"/>
      <c r="K25" s="19">
        <v>721000</v>
      </c>
      <c r="L25" s="19">
        <v>721000</v>
      </c>
    </row>
    <row r="26" spans="1:12" s="84" customFormat="1" ht="12.75" customHeight="1" x14ac:dyDescent="0.2">
      <c r="A26" s="16">
        <v>3221</v>
      </c>
      <c r="B26" s="91" t="s">
        <v>69</v>
      </c>
      <c r="C26" s="12">
        <f t="shared" si="4"/>
        <v>129000</v>
      </c>
      <c r="D26" s="12">
        <v>78000</v>
      </c>
      <c r="E26" s="12">
        <v>20000</v>
      </c>
      <c r="F26" s="12">
        <v>0</v>
      </c>
      <c r="G26" s="12">
        <v>31000</v>
      </c>
      <c r="H26" s="12">
        <v>0</v>
      </c>
      <c r="I26" s="12"/>
      <c r="J26" s="12"/>
      <c r="K26" s="12"/>
      <c r="L26" s="12"/>
    </row>
    <row r="27" spans="1:12" s="84" customFormat="1" ht="12.75" customHeight="1" x14ac:dyDescent="0.2">
      <c r="A27" s="16">
        <v>3222</v>
      </c>
      <c r="B27" s="91" t="s">
        <v>70</v>
      </c>
      <c r="C27" s="12">
        <f t="shared" si="4"/>
        <v>231000</v>
      </c>
      <c r="D27" s="12">
        <v>3000</v>
      </c>
      <c r="E27" s="12"/>
      <c r="F27" s="12">
        <v>228000</v>
      </c>
      <c r="G27" s="12">
        <v>0</v>
      </c>
      <c r="H27" s="12"/>
      <c r="I27" s="12"/>
      <c r="J27" s="12"/>
      <c r="K27" s="12"/>
      <c r="L27" s="12"/>
    </row>
    <row r="28" spans="1:12" s="84" customFormat="1" ht="12.75" customHeight="1" x14ac:dyDescent="0.2">
      <c r="A28" s="16">
        <v>3223</v>
      </c>
      <c r="B28" s="91" t="s">
        <v>71</v>
      </c>
      <c r="C28" s="12">
        <f t="shared" si="4"/>
        <v>330000</v>
      </c>
      <c r="D28" s="12">
        <v>330000</v>
      </c>
      <c r="E28" s="12"/>
      <c r="F28" s="12"/>
      <c r="G28" s="12"/>
      <c r="H28" s="12"/>
      <c r="I28" s="12"/>
      <c r="J28" s="12"/>
      <c r="K28" s="12"/>
      <c r="L28" s="12"/>
    </row>
    <row r="29" spans="1:12" s="84" customFormat="1" ht="12.75" customHeight="1" x14ac:dyDescent="0.2">
      <c r="A29" s="16">
        <v>3224</v>
      </c>
      <c r="B29" s="91" t="s">
        <v>72</v>
      </c>
      <c r="C29" s="12">
        <f t="shared" si="4"/>
        <v>13000</v>
      </c>
      <c r="D29" s="12">
        <v>10000</v>
      </c>
      <c r="E29" s="12">
        <v>3000</v>
      </c>
      <c r="F29" s="12"/>
      <c r="G29" s="12"/>
      <c r="H29" s="12"/>
      <c r="I29" s="12"/>
      <c r="J29" s="12"/>
      <c r="K29" s="12"/>
      <c r="L29" s="12"/>
    </row>
    <row r="30" spans="1:12" s="84" customFormat="1" ht="12.75" customHeight="1" x14ac:dyDescent="0.2">
      <c r="A30" s="16">
        <v>3225</v>
      </c>
      <c r="B30" s="91" t="s">
        <v>73</v>
      </c>
      <c r="C30" s="12">
        <f t="shared" si="4"/>
        <v>13000</v>
      </c>
      <c r="D30" s="12">
        <v>10000</v>
      </c>
      <c r="E30" s="12"/>
      <c r="F30" s="12">
        <v>0</v>
      </c>
      <c r="G30" s="12">
        <v>3000</v>
      </c>
      <c r="H30" s="12"/>
      <c r="I30" s="12"/>
      <c r="J30" s="12"/>
      <c r="K30" s="12"/>
      <c r="L30" s="12"/>
    </row>
    <row r="31" spans="1:12" s="84" customFormat="1" ht="12.75" customHeight="1" x14ac:dyDescent="0.2">
      <c r="A31" s="16">
        <v>3227</v>
      </c>
      <c r="B31" s="91" t="s">
        <v>74</v>
      </c>
      <c r="C31" s="12">
        <f>SUM(D31:J31)</f>
        <v>5000</v>
      </c>
      <c r="D31" s="12">
        <v>5000</v>
      </c>
      <c r="E31" s="12"/>
      <c r="F31" s="12"/>
      <c r="G31" s="12"/>
      <c r="H31" s="12"/>
      <c r="I31" s="12"/>
      <c r="J31" s="12"/>
      <c r="K31" s="12"/>
      <c r="L31" s="12"/>
    </row>
    <row r="32" spans="1:12" s="84" customFormat="1" ht="12.75" customHeight="1" x14ac:dyDescent="0.2">
      <c r="A32" s="90">
        <v>323</v>
      </c>
      <c r="B32" s="93" t="s">
        <v>75</v>
      </c>
      <c r="C32" s="19">
        <f t="shared" ref="C32:C37" si="5">SUM(D32:J32)</f>
        <v>204000</v>
      </c>
      <c r="D32" s="19">
        <f>SUM(D33:D39)</f>
        <v>180000</v>
      </c>
      <c r="E32" s="19">
        <f>SUM(E33:E39)</f>
        <v>21000</v>
      </c>
      <c r="F32" s="19">
        <f>SUM(F33:F39)</f>
        <v>0</v>
      </c>
      <c r="G32" s="19">
        <f>SUM(G33:G39)</f>
        <v>3000</v>
      </c>
      <c r="H32" s="19"/>
      <c r="I32" s="19"/>
      <c r="J32" s="19"/>
      <c r="K32" s="19">
        <v>204000</v>
      </c>
      <c r="L32" s="19">
        <v>200700</v>
      </c>
    </row>
    <row r="33" spans="1:12" s="84" customFormat="1" ht="12.75" customHeight="1" x14ac:dyDescent="0.2">
      <c r="A33" s="16">
        <v>3231</v>
      </c>
      <c r="B33" s="91" t="s">
        <v>76</v>
      </c>
      <c r="C33" s="12">
        <f t="shared" si="5"/>
        <v>31500</v>
      </c>
      <c r="D33" s="12">
        <v>25000</v>
      </c>
      <c r="E33" s="12">
        <v>6500</v>
      </c>
      <c r="F33" s="12"/>
      <c r="G33" s="12"/>
      <c r="H33" s="19"/>
      <c r="I33" s="19"/>
      <c r="J33" s="19"/>
      <c r="K33" s="19"/>
      <c r="L33" s="12"/>
    </row>
    <row r="34" spans="1:12" s="84" customFormat="1" ht="25.5" x14ac:dyDescent="0.2">
      <c r="A34" s="16">
        <v>3232</v>
      </c>
      <c r="B34" s="91" t="s">
        <v>77</v>
      </c>
      <c r="C34" s="12">
        <f t="shared" si="5"/>
        <v>100000</v>
      </c>
      <c r="D34" s="12">
        <v>96000</v>
      </c>
      <c r="E34" s="12">
        <v>4000</v>
      </c>
      <c r="F34" s="12"/>
      <c r="G34" s="12"/>
      <c r="H34" s="19"/>
      <c r="I34" s="19"/>
      <c r="J34" s="19"/>
      <c r="K34" s="12"/>
      <c r="L34" s="12"/>
    </row>
    <row r="35" spans="1:12" s="84" customFormat="1" x14ac:dyDescent="0.2">
      <c r="A35" s="16">
        <v>3234</v>
      </c>
      <c r="B35" s="91" t="s">
        <v>78</v>
      </c>
      <c r="C35" s="12">
        <f t="shared" si="5"/>
        <v>20000</v>
      </c>
      <c r="D35" s="12">
        <v>15000</v>
      </c>
      <c r="E35" s="12">
        <v>5000</v>
      </c>
      <c r="F35" s="12"/>
      <c r="G35" s="12"/>
      <c r="H35" s="19"/>
      <c r="I35" s="19"/>
      <c r="J35" s="19"/>
      <c r="K35" s="12"/>
      <c r="L35" s="12"/>
    </row>
    <row r="36" spans="1:12" x14ac:dyDescent="0.2">
      <c r="A36" s="16">
        <v>3236</v>
      </c>
      <c r="B36" s="91" t="s">
        <v>79</v>
      </c>
      <c r="C36" s="12">
        <f t="shared" si="5"/>
        <v>15000</v>
      </c>
      <c r="D36" s="12">
        <v>15000</v>
      </c>
      <c r="E36" s="12"/>
      <c r="F36" s="12"/>
      <c r="G36" s="12">
        <v>0</v>
      </c>
      <c r="H36" s="19"/>
      <c r="I36" s="19"/>
      <c r="J36" s="19"/>
      <c r="K36" s="12"/>
      <c r="L36" s="12"/>
    </row>
    <row r="37" spans="1:12" x14ac:dyDescent="0.2">
      <c r="A37" s="16">
        <v>3237</v>
      </c>
      <c r="B37" s="91" t="s">
        <v>80</v>
      </c>
      <c r="C37" s="12">
        <f t="shared" si="5"/>
        <v>10000</v>
      </c>
      <c r="D37" s="12">
        <v>4000</v>
      </c>
      <c r="E37" s="12">
        <v>3000</v>
      </c>
      <c r="F37" s="12"/>
      <c r="G37" s="12">
        <v>3000</v>
      </c>
      <c r="H37" s="19"/>
      <c r="I37" s="19"/>
      <c r="J37" s="19"/>
      <c r="K37" s="12"/>
      <c r="L37" s="12"/>
    </row>
    <row r="38" spans="1:12" x14ac:dyDescent="0.2">
      <c r="A38" s="16">
        <v>3238</v>
      </c>
      <c r="B38" s="91" t="s">
        <v>81</v>
      </c>
      <c r="C38" s="12">
        <f>SUM(D38:J38)</f>
        <v>12000</v>
      </c>
      <c r="D38" s="12">
        <v>12000</v>
      </c>
      <c r="E38" s="12"/>
      <c r="F38" s="12"/>
      <c r="G38" s="12"/>
      <c r="H38" s="19"/>
      <c r="I38" s="19"/>
      <c r="J38" s="19"/>
      <c r="K38" s="12"/>
      <c r="L38" s="12"/>
    </row>
    <row r="39" spans="1:12" s="84" customFormat="1" x14ac:dyDescent="0.2">
      <c r="A39" s="16">
        <v>3239</v>
      </c>
      <c r="B39" s="91" t="s">
        <v>82</v>
      </c>
      <c r="C39" s="12">
        <f>SUM(D39:J39)</f>
        <v>15500</v>
      </c>
      <c r="D39" s="12">
        <v>13000</v>
      </c>
      <c r="E39" s="12">
        <v>2500</v>
      </c>
      <c r="F39" s="12"/>
      <c r="G39" s="12"/>
      <c r="H39" s="19"/>
      <c r="I39" s="19"/>
      <c r="J39" s="19"/>
      <c r="K39" s="12"/>
      <c r="L39" s="12"/>
    </row>
    <row r="40" spans="1:12" ht="25.5" x14ac:dyDescent="0.2">
      <c r="A40" s="90">
        <v>324</v>
      </c>
      <c r="B40" s="95" t="s">
        <v>83</v>
      </c>
      <c r="C40" s="19">
        <v>18100</v>
      </c>
      <c r="D40" s="19">
        <v>2000</v>
      </c>
      <c r="E40" s="12"/>
      <c r="F40" s="12"/>
      <c r="G40" s="12">
        <v>16100</v>
      </c>
      <c r="H40" s="12"/>
      <c r="I40" s="12"/>
      <c r="J40" s="12"/>
      <c r="K40" s="19">
        <v>18100</v>
      </c>
      <c r="L40" s="19">
        <v>18100</v>
      </c>
    </row>
    <row r="41" spans="1:12" x14ac:dyDescent="0.2">
      <c r="A41" s="16">
        <v>3241</v>
      </c>
      <c r="B41" s="96" t="s">
        <v>83</v>
      </c>
      <c r="C41" s="12">
        <f t="shared" ref="C41:C48" si="6">SUM(D41:J41)</f>
        <v>18100</v>
      </c>
      <c r="D41" s="12">
        <v>2000</v>
      </c>
      <c r="E41" s="12"/>
      <c r="F41" s="12"/>
      <c r="G41" s="12">
        <v>16100</v>
      </c>
      <c r="H41" s="12"/>
      <c r="I41" s="12"/>
      <c r="J41" s="12"/>
      <c r="K41" s="12"/>
      <c r="L41" s="12"/>
    </row>
    <row r="42" spans="1:12" x14ac:dyDescent="0.2">
      <c r="A42" s="90">
        <v>329</v>
      </c>
      <c r="B42" s="93" t="s">
        <v>84</v>
      </c>
      <c r="C42" s="19">
        <f t="shared" si="6"/>
        <v>142200</v>
      </c>
      <c r="D42" s="19">
        <f>SUM(D43:D48)</f>
        <v>13600</v>
      </c>
      <c r="E42" s="19">
        <f>SUM(E43:E48)</f>
        <v>0</v>
      </c>
      <c r="F42" s="19">
        <f>SUM(F43:F48)</f>
        <v>70000</v>
      </c>
      <c r="G42" s="19">
        <f>SUM(G43:G48)</f>
        <v>58600</v>
      </c>
      <c r="H42" s="19">
        <f>SUM(H43:H48)</f>
        <v>0</v>
      </c>
      <c r="I42" s="12"/>
      <c r="J42" s="12"/>
      <c r="K42" s="19">
        <v>143000</v>
      </c>
      <c r="L42" s="19">
        <v>143000</v>
      </c>
    </row>
    <row r="43" spans="1:12" ht="25.5" x14ac:dyDescent="0.2">
      <c r="A43" s="16">
        <v>3291</v>
      </c>
      <c r="B43" s="91" t="s">
        <v>85</v>
      </c>
      <c r="C43" s="12">
        <f t="shared" si="6"/>
        <v>0</v>
      </c>
      <c r="D43" s="12"/>
      <c r="E43" s="12"/>
      <c r="F43" s="12"/>
      <c r="G43" s="12">
        <v>0</v>
      </c>
      <c r="H43" s="12"/>
      <c r="I43" s="12"/>
      <c r="J43" s="12"/>
      <c r="K43" s="12"/>
      <c r="L43" s="12"/>
    </row>
    <row r="44" spans="1:12" s="84" customFormat="1" x14ac:dyDescent="0.2">
      <c r="A44" s="16">
        <v>3292</v>
      </c>
      <c r="B44" s="91" t="s">
        <v>86</v>
      </c>
      <c r="C44" s="12">
        <f t="shared" si="6"/>
        <v>3200</v>
      </c>
      <c r="D44" s="12">
        <v>3200</v>
      </c>
      <c r="E44" s="12"/>
      <c r="F44" s="12"/>
      <c r="G44" s="12"/>
      <c r="H44" s="12"/>
      <c r="I44" s="12"/>
      <c r="J44" s="12"/>
      <c r="K44" s="12"/>
      <c r="L44" s="12"/>
    </row>
    <row r="45" spans="1:12" s="84" customFormat="1" x14ac:dyDescent="0.2">
      <c r="A45" s="16">
        <v>3293</v>
      </c>
      <c r="B45" s="91" t="s">
        <v>87</v>
      </c>
      <c r="C45" s="12"/>
      <c r="D45" s="12"/>
      <c r="E45" s="12"/>
      <c r="F45" s="12"/>
      <c r="G45" s="12">
        <v>5000</v>
      </c>
      <c r="H45" s="12"/>
      <c r="I45" s="12"/>
      <c r="J45" s="12"/>
      <c r="K45" s="12"/>
      <c r="L45" s="12"/>
    </row>
    <row r="46" spans="1:12" x14ac:dyDescent="0.2">
      <c r="A46" s="16">
        <v>3294</v>
      </c>
      <c r="B46" s="91" t="s">
        <v>88</v>
      </c>
      <c r="C46" s="12">
        <f t="shared" si="6"/>
        <v>1400</v>
      </c>
      <c r="D46" s="12">
        <v>1400</v>
      </c>
      <c r="E46" s="12"/>
      <c r="F46" s="12"/>
      <c r="G46" s="12"/>
      <c r="H46" s="12"/>
      <c r="I46" s="12"/>
      <c r="J46" s="12"/>
      <c r="K46" s="12"/>
      <c r="L46" s="12"/>
    </row>
    <row r="47" spans="1:12" x14ac:dyDescent="0.2">
      <c r="A47" s="16">
        <v>3295</v>
      </c>
      <c r="B47" s="91" t="s">
        <v>89</v>
      </c>
      <c r="C47" s="12">
        <f t="shared" si="6"/>
        <v>34000</v>
      </c>
      <c r="D47" s="12">
        <v>9000</v>
      </c>
      <c r="E47" s="12"/>
      <c r="F47" s="12"/>
      <c r="G47" s="12">
        <v>25000</v>
      </c>
      <c r="H47" s="12"/>
      <c r="I47" s="12"/>
      <c r="J47" s="12"/>
      <c r="K47" s="12"/>
      <c r="L47" s="12"/>
    </row>
    <row r="48" spans="1:12" s="84" customFormat="1" x14ac:dyDescent="0.2">
      <c r="A48" s="16">
        <v>3299</v>
      </c>
      <c r="B48" s="91" t="s">
        <v>84</v>
      </c>
      <c r="C48" s="12">
        <f t="shared" si="6"/>
        <v>98600</v>
      </c>
      <c r="D48" s="12">
        <v>0</v>
      </c>
      <c r="E48" s="12"/>
      <c r="F48" s="12">
        <v>70000</v>
      </c>
      <c r="G48" s="12">
        <v>28600</v>
      </c>
      <c r="H48" s="12">
        <v>0</v>
      </c>
      <c r="I48" s="12"/>
      <c r="J48" s="12"/>
      <c r="K48" s="12"/>
      <c r="L48" s="12"/>
    </row>
    <row r="49" spans="1:12" s="84" customFormat="1" x14ac:dyDescent="0.2">
      <c r="A49" s="90">
        <v>34</v>
      </c>
      <c r="B49" s="93" t="s">
        <v>90</v>
      </c>
      <c r="C49" s="19">
        <v>4000</v>
      </c>
      <c r="D49" s="19">
        <v>4000</v>
      </c>
      <c r="E49" s="19">
        <v>0</v>
      </c>
      <c r="F49" s="19"/>
      <c r="G49" s="19"/>
      <c r="H49" s="19"/>
      <c r="I49" s="19"/>
      <c r="J49" s="19"/>
      <c r="K49" s="19">
        <v>4000</v>
      </c>
      <c r="L49" s="19">
        <v>4000</v>
      </c>
    </row>
    <row r="50" spans="1:12" x14ac:dyDescent="0.2">
      <c r="A50" s="16">
        <v>343</v>
      </c>
      <c r="B50" s="91" t="s">
        <v>91</v>
      </c>
      <c r="C50" s="12">
        <f>SUM(D50:J50)</f>
        <v>0</v>
      </c>
      <c r="D50" s="12">
        <v>0</v>
      </c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6">
        <v>3431</v>
      </c>
      <c r="B51" s="91" t="s">
        <v>92</v>
      </c>
      <c r="C51" s="12">
        <v>4000</v>
      </c>
      <c r="D51" s="12">
        <v>4000</v>
      </c>
      <c r="E51" s="12">
        <v>0</v>
      </c>
      <c r="F51" s="12"/>
      <c r="G51" s="12"/>
      <c r="H51" s="12"/>
      <c r="I51" s="12"/>
      <c r="J51" s="12"/>
      <c r="K51" s="12">
        <v>4000</v>
      </c>
      <c r="L51" s="12">
        <v>4000</v>
      </c>
    </row>
    <row r="52" spans="1:12" x14ac:dyDescent="0.2">
      <c r="A52" s="16">
        <v>3433</v>
      </c>
      <c r="B52" s="91" t="s">
        <v>93</v>
      </c>
      <c r="C52" s="12">
        <f>SUM(D52:J52)</f>
        <v>0</v>
      </c>
      <c r="D52" s="12">
        <v>0</v>
      </c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6"/>
      <c r="B53" s="91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25.5" x14ac:dyDescent="0.2">
      <c r="A54" s="90">
        <v>4</v>
      </c>
      <c r="B54" s="93" t="s">
        <v>94</v>
      </c>
      <c r="C54" s="84">
        <f>SUM(D54:J54)</f>
        <v>75000</v>
      </c>
      <c r="D54" s="84">
        <v>5000</v>
      </c>
      <c r="E54" s="84">
        <v>6000</v>
      </c>
      <c r="F54" s="84"/>
      <c r="G54" s="84">
        <v>64000</v>
      </c>
      <c r="H54" s="84"/>
      <c r="I54" s="84"/>
      <c r="J54" s="84"/>
      <c r="K54" s="84">
        <v>75000</v>
      </c>
      <c r="L54" s="84">
        <v>75000</v>
      </c>
    </row>
    <row r="55" spans="1:12" ht="25.5" x14ac:dyDescent="0.2">
      <c r="A55" s="90">
        <v>42</v>
      </c>
      <c r="B55" s="93" t="s">
        <v>95</v>
      </c>
      <c r="C55" s="84">
        <f t="shared" ref="C55:C61" si="7">SUM(D55:J55)</f>
        <v>75000</v>
      </c>
      <c r="D55" s="84">
        <v>5000</v>
      </c>
      <c r="E55" s="84">
        <v>6000</v>
      </c>
      <c r="F55" s="84"/>
      <c r="G55" s="84">
        <v>64000</v>
      </c>
      <c r="H55" s="84"/>
      <c r="I55" s="84"/>
      <c r="J55" s="84"/>
      <c r="K55" s="84">
        <v>75000</v>
      </c>
      <c r="L55" s="84">
        <v>75000</v>
      </c>
    </row>
    <row r="56" spans="1:12" x14ac:dyDescent="0.2">
      <c r="A56" s="16">
        <v>422</v>
      </c>
      <c r="B56" s="91" t="s">
        <v>96</v>
      </c>
      <c r="C56" s="84">
        <f t="shared" si="7"/>
        <v>60000</v>
      </c>
      <c r="D56" s="84"/>
      <c r="E56" s="84"/>
      <c r="F56" s="84"/>
      <c r="G56" s="84">
        <v>60000</v>
      </c>
      <c r="H56" s="84"/>
      <c r="I56" s="84"/>
      <c r="J56" s="84"/>
      <c r="K56" s="84"/>
      <c r="L56" s="84"/>
    </row>
    <row r="57" spans="1:12" x14ac:dyDescent="0.2">
      <c r="A57" s="16">
        <v>4221</v>
      </c>
      <c r="B57" s="91" t="s">
        <v>97</v>
      </c>
      <c r="C57" s="84">
        <f t="shared" si="7"/>
        <v>60000</v>
      </c>
      <c r="D57" s="84"/>
      <c r="E57" s="84"/>
      <c r="F57" s="84"/>
      <c r="G57" s="84">
        <v>60000</v>
      </c>
      <c r="H57" s="84"/>
      <c r="I57" s="84"/>
      <c r="J57" s="84"/>
      <c r="K57" s="84"/>
      <c r="L57" s="84"/>
    </row>
    <row r="58" spans="1:12" x14ac:dyDescent="0.2">
      <c r="A58" s="16">
        <v>4222</v>
      </c>
      <c r="B58" s="91" t="s">
        <v>98</v>
      </c>
      <c r="C58" s="84">
        <v>4000</v>
      </c>
      <c r="D58" s="84">
        <v>4000</v>
      </c>
      <c r="E58" s="84"/>
      <c r="F58" s="84"/>
      <c r="G58" s="84">
        <v>0</v>
      </c>
      <c r="H58" s="84"/>
      <c r="I58" s="84"/>
      <c r="J58" s="84"/>
      <c r="K58" s="84"/>
      <c r="L58" s="84"/>
    </row>
    <row r="59" spans="1:12" x14ac:dyDescent="0.2">
      <c r="A59" s="16">
        <v>4223</v>
      </c>
      <c r="B59" s="91" t="s">
        <v>99</v>
      </c>
      <c r="C59" s="84">
        <f t="shared" si="7"/>
        <v>6000</v>
      </c>
      <c r="D59" s="84"/>
      <c r="E59" s="84">
        <v>6000</v>
      </c>
      <c r="F59" s="84"/>
      <c r="G59" s="84"/>
      <c r="H59" s="84"/>
      <c r="I59" s="84"/>
      <c r="J59" s="84"/>
      <c r="K59" s="84"/>
      <c r="L59" s="84"/>
    </row>
    <row r="60" spans="1:12" ht="25.5" x14ac:dyDescent="0.2">
      <c r="A60" s="16">
        <v>424</v>
      </c>
      <c r="B60" s="91" t="s">
        <v>100</v>
      </c>
      <c r="C60" s="84">
        <f t="shared" si="7"/>
        <v>5000</v>
      </c>
      <c r="D60" s="84">
        <v>1000</v>
      </c>
      <c r="E60" s="84"/>
      <c r="F60" s="84"/>
      <c r="G60" s="84">
        <v>4000</v>
      </c>
      <c r="H60" s="84"/>
      <c r="I60" s="84"/>
      <c r="J60" s="84"/>
      <c r="K60" s="84"/>
      <c r="L60" s="84"/>
    </row>
    <row r="61" spans="1:12" x14ac:dyDescent="0.2">
      <c r="A61" s="16">
        <v>42411</v>
      </c>
      <c r="B61" s="91" t="s">
        <v>101</v>
      </c>
      <c r="C61" s="84">
        <f t="shared" si="7"/>
        <v>5000</v>
      </c>
      <c r="D61" s="84">
        <v>1000</v>
      </c>
      <c r="E61" s="84">
        <v>0</v>
      </c>
      <c r="F61" s="84"/>
      <c r="G61" s="84">
        <v>4000</v>
      </c>
      <c r="H61" s="84"/>
      <c r="I61" s="84"/>
      <c r="J61" s="84"/>
      <c r="K61" s="84"/>
      <c r="L61" s="84"/>
    </row>
    <row r="62" spans="1:12" x14ac:dyDescent="0.2">
      <c r="A62" s="16"/>
      <c r="B62" s="91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16"/>
      <c r="B63" s="91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84" customFormat="1" ht="12.75" customHeight="1" x14ac:dyDescent="0.2">
      <c r="A64" s="94" t="s">
        <v>50</v>
      </c>
      <c r="B64" s="93" t="s">
        <v>102</v>
      </c>
    </row>
    <row r="65" spans="1:12" s="84" customFormat="1" x14ac:dyDescent="0.2">
      <c r="A65" s="90">
        <v>3</v>
      </c>
      <c r="B65" s="93" t="s">
        <v>52</v>
      </c>
      <c r="C65" s="84">
        <v>210600</v>
      </c>
      <c r="G65" s="84">
        <v>210600</v>
      </c>
      <c r="K65" s="84">
        <v>210600</v>
      </c>
      <c r="L65" s="84">
        <v>210600</v>
      </c>
    </row>
    <row r="66" spans="1:12" s="84" customFormat="1" x14ac:dyDescent="0.2">
      <c r="A66" s="90">
        <v>32</v>
      </c>
      <c r="B66" s="93" t="s">
        <v>62</v>
      </c>
      <c r="C66" s="84">
        <v>210600</v>
      </c>
      <c r="G66" s="84">
        <v>210600</v>
      </c>
    </row>
    <row r="67" spans="1:12" x14ac:dyDescent="0.2">
      <c r="A67" s="16">
        <v>321</v>
      </c>
      <c r="B67" s="91" t="s">
        <v>63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6">
        <v>3222</v>
      </c>
      <c r="B68" s="91" t="s">
        <v>68</v>
      </c>
      <c r="C68" s="1">
        <v>210600</v>
      </c>
      <c r="D68" s="1"/>
      <c r="E68" s="1"/>
      <c r="F68" s="1"/>
      <c r="G68" s="1">
        <v>210600</v>
      </c>
      <c r="H68" s="1"/>
      <c r="I68" s="1"/>
      <c r="J68" s="1"/>
      <c r="K68" s="1"/>
      <c r="L68" s="1"/>
    </row>
    <row r="69" spans="1:12" x14ac:dyDescent="0.2">
      <c r="A69" s="16">
        <v>323</v>
      </c>
      <c r="B69" s="91" t="s">
        <v>75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90"/>
      <c r="B70" s="9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84" customFormat="1" ht="12.75" customHeight="1" x14ac:dyDescent="0.2">
      <c r="A71" s="94" t="s">
        <v>50</v>
      </c>
      <c r="B71" s="93" t="s">
        <v>103</v>
      </c>
    </row>
    <row r="72" spans="1:12" s="84" customFormat="1" x14ac:dyDescent="0.2">
      <c r="A72" s="90">
        <v>3</v>
      </c>
      <c r="B72" s="93" t="s">
        <v>52</v>
      </c>
      <c r="C72" s="84">
        <f t="shared" ref="C72:C80" si="8">SUM(D72:G72)</f>
        <v>345000</v>
      </c>
      <c r="D72" s="84">
        <f>SUM(D73,D80)</f>
        <v>57700</v>
      </c>
      <c r="G72" s="84">
        <f>SUM(G73,G80)</f>
        <v>287300</v>
      </c>
      <c r="K72" s="84">
        <v>345000</v>
      </c>
      <c r="L72" s="84">
        <v>345000</v>
      </c>
    </row>
    <row r="73" spans="1:12" s="84" customFormat="1" x14ac:dyDescent="0.2">
      <c r="A73" s="90">
        <v>31</v>
      </c>
      <c r="B73" s="93" t="s">
        <v>53</v>
      </c>
      <c r="C73" s="84">
        <f t="shared" si="8"/>
        <v>326300</v>
      </c>
      <c r="D73" s="84">
        <f>SUM(D74,D77)</f>
        <v>54600</v>
      </c>
      <c r="G73" s="84">
        <f>SUM(G74,G77)</f>
        <v>271700</v>
      </c>
      <c r="K73" s="84">
        <v>326300</v>
      </c>
      <c r="L73" s="84">
        <v>326300</v>
      </c>
    </row>
    <row r="74" spans="1:12" x14ac:dyDescent="0.2">
      <c r="A74" s="16">
        <v>311</v>
      </c>
      <c r="B74" s="91" t="s">
        <v>54</v>
      </c>
      <c r="C74" s="1">
        <f t="shared" si="8"/>
        <v>288000</v>
      </c>
      <c r="D74" s="1">
        <v>48000</v>
      </c>
      <c r="E74" s="1"/>
      <c r="F74" s="1"/>
      <c r="G74" s="1">
        <v>240000</v>
      </c>
      <c r="H74" s="1"/>
      <c r="I74" s="1"/>
      <c r="J74" s="1"/>
      <c r="K74" s="1"/>
      <c r="L74" s="1"/>
    </row>
    <row r="75" spans="1:12" x14ac:dyDescent="0.2">
      <c r="A75" s="16">
        <v>3111</v>
      </c>
      <c r="B75" s="91" t="s">
        <v>55</v>
      </c>
      <c r="C75" s="1">
        <f t="shared" si="8"/>
        <v>231000</v>
      </c>
      <c r="D75" s="1">
        <v>38300</v>
      </c>
      <c r="E75" s="1"/>
      <c r="F75" s="1"/>
      <c r="G75" s="1">
        <v>192700</v>
      </c>
      <c r="H75" s="1"/>
      <c r="I75" s="1"/>
      <c r="J75" s="1"/>
      <c r="K75" s="1"/>
      <c r="L75" s="1"/>
    </row>
    <row r="76" spans="1:12" x14ac:dyDescent="0.2">
      <c r="A76" s="16">
        <v>312</v>
      </c>
      <c r="B76" s="91" t="s">
        <v>58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6">
        <v>313</v>
      </c>
      <c r="B77" s="91" t="s">
        <v>59</v>
      </c>
      <c r="C77" s="1">
        <f t="shared" si="8"/>
        <v>38300</v>
      </c>
      <c r="D77" s="1">
        <v>6600</v>
      </c>
      <c r="E77" s="1"/>
      <c r="F77" s="1"/>
      <c r="G77" s="1">
        <f>SUM(G78:G79)</f>
        <v>31700</v>
      </c>
      <c r="H77" s="1"/>
      <c r="I77" s="1"/>
      <c r="J77" s="1"/>
      <c r="K77" s="1"/>
      <c r="L77" s="1"/>
    </row>
    <row r="78" spans="1:12" x14ac:dyDescent="0.2">
      <c r="A78" s="16">
        <v>3132</v>
      </c>
      <c r="B78" s="91" t="s">
        <v>104</v>
      </c>
      <c r="C78" s="1">
        <f t="shared" si="8"/>
        <v>35600</v>
      </c>
      <c r="D78" s="1">
        <v>6000</v>
      </c>
      <c r="E78" s="1"/>
      <c r="F78" s="1"/>
      <c r="G78" s="1">
        <v>29600</v>
      </c>
      <c r="H78" s="1"/>
      <c r="I78" s="1"/>
      <c r="J78" s="1"/>
      <c r="K78" s="1"/>
      <c r="L78" s="1"/>
    </row>
    <row r="79" spans="1:12" x14ac:dyDescent="0.2">
      <c r="A79" s="16">
        <v>3133</v>
      </c>
      <c r="B79" s="91" t="s">
        <v>105</v>
      </c>
      <c r="C79" s="1">
        <f t="shared" si="8"/>
        <v>2700</v>
      </c>
      <c r="D79" s="1">
        <v>600</v>
      </c>
      <c r="E79" s="1"/>
      <c r="F79" s="1"/>
      <c r="G79" s="1">
        <v>2100</v>
      </c>
      <c r="H79" s="1"/>
      <c r="I79" s="1"/>
      <c r="J79" s="1"/>
      <c r="K79" s="1"/>
      <c r="L79" s="1"/>
    </row>
    <row r="80" spans="1:12" s="84" customFormat="1" x14ac:dyDescent="0.2">
      <c r="A80" s="90">
        <v>32</v>
      </c>
      <c r="B80" s="93" t="s">
        <v>62</v>
      </c>
      <c r="C80" s="84">
        <f t="shared" si="8"/>
        <v>18700</v>
      </c>
      <c r="D80" s="84">
        <v>3100</v>
      </c>
      <c r="G80" s="84">
        <v>15600</v>
      </c>
      <c r="K80" s="84">
        <v>18700</v>
      </c>
      <c r="L80" s="84">
        <v>18700</v>
      </c>
    </row>
    <row r="81" spans="1:12" x14ac:dyDescent="0.2">
      <c r="A81" s="16">
        <v>321</v>
      </c>
      <c r="B81" s="91" t="s">
        <v>63</v>
      </c>
      <c r="C81" s="1">
        <f>SUM(D81:G81)</f>
        <v>18700</v>
      </c>
      <c r="D81" s="1">
        <v>3100</v>
      </c>
      <c r="E81" s="1"/>
      <c r="F81" s="1"/>
      <c r="G81" s="1">
        <v>15600</v>
      </c>
      <c r="H81" s="1"/>
      <c r="I81" s="1"/>
      <c r="J81" s="1"/>
      <c r="K81" s="1"/>
      <c r="L81" s="1"/>
    </row>
    <row r="82" spans="1:12" x14ac:dyDescent="0.2">
      <c r="A82" s="16">
        <v>322</v>
      </c>
      <c r="B82" s="91" t="s">
        <v>68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6">
        <v>323</v>
      </c>
      <c r="B83" s="91" t="s">
        <v>75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6">
        <v>329</v>
      </c>
      <c r="B84" s="91" t="s">
        <v>106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84" customFormat="1" x14ac:dyDescent="0.2">
      <c r="A85" s="90">
        <v>34</v>
      </c>
      <c r="B85" s="93" t="s">
        <v>90</v>
      </c>
    </row>
    <row r="86" spans="1:12" x14ac:dyDescent="0.2">
      <c r="A86" s="16">
        <v>343</v>
      </c>
      <c r="B86" s="91" t="s">
        <v>91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90"/>
      <c r="B87" s="9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84" customFormat="1" ht="12.75" customHeight="1" x14ac:dyDescent="0.2">
      <c r="A88" s="94" t="s">
        <v>50</v>
      </c>
      <c r="B88" s="93" t="s">
        <v>107</v>
      </c>
    </row>
    <row r="89" spans="1:12" s="84" customFormat="1" x14ac:dyDescent="0.2">
      <c r="A89" s="90">
        <v>3</v>
      </c>
      <c r="B89" s="93" t="s">
        <v>52</v>
      </c>
      <c r="C89" s="84">
        <v>470500</v>
      </c>
      <c r="G89" s="84">
        <f>SUM(G90,G98)</f>
        <v>470500</v>
      </c>
      <c r="K89" s="84">
        <f>SUM(K90,K98)</f>
        <v>376200</v>
      </c>
      <c r="L89" s="84">
        <f>SUM(L90,L98)</f>
        <v>376200</v>
      </c>
    </row>
    <row r="90" spans="1:12" s="84" customFormat="1" x14ac:dyDescent="0.2">
      <c r="A90" s="90">
        <v>31</v>
      </c>
      <c r="B90" s="93" t="s">
        <v>53</v>
      </c>
      <c r="C90" s="84">
        <v>381700</v>
      </c>
      <c r="G90" s="84">
        <f>SUM(G91,G93,G95)</f>
        <v>381700</v>
      </c>
      <c r="K90" s="84">
        <v>291000</v>
      </c>
      <c r="L90" s="84">
        <v>291000</v>
      </c>
    </row>
    <row r="91" spans="1:12" x14ac:dyDescent="0.2">
      <c r="A91" s="16">
        <v>311</v>
      </c>
      <c r="B91" s="91" t="s">
        <v>54</v>
      </c>
      <c r="C91" s="1">
        <v>319800</v>
      </c>
      <c r="D91" s="1"/>
      <c r="E91" s="1"/>
      <c r="F91" s="1"/>
      <c r="G91" s="1">
        <v>319800</v>
      </c>
      <c r="H91" s="1"/>
      <c r="I91" s="1"/>
      <c r="J91" s="1"/>
      <c r="K91" s="1"/>
      <c r="L91" s="1"/>
    </row>
    <row r="92" spans="1:12" x14ac:dyDescent="0.2">
      <c r="A92" s="16">
        <v>3111</v>
      </c>
      <c r="B92" s="91" t="s">
        <v>55</v>
      </c>
      <c r="C92" s="1">
        <v>319800</v>
      </c>
      <c r="D92" s="1"/>
      <c r="E92" s="1"/>
      <c r="F92" s="1"/>
      <c r="G92" s="1">
        <v>319800</v>
      </c>
      <c r="H92" s="1"/>
      <c r="I92" s="1"/>
      <c r="J92" s="1"/>
      <c r="K92" s="1"/>
      <c r="L92" s="1"/>
    </row>
    <row r="93" spans="1:12" x14ac:dyDescent="0.2">
      <c r="A93" s="16">
        <v>312</v>
      </c>
      <c r="B93" s="91" t="s">
        <v>58</v>
      </c>
      <c r="C93" s="1">
        <v>7500</v>
      </c>
      <c r="D93" s="1"/>
      <c r="E93" s="1"/>
      <c r="F93" s="1"/>
      <c r="G93" s="1">
        <v>7500</v>
      </c>
      <c r="H93" s="1"/>
      <c r="I93" s="1"/>
      <c r="J93" s="1"/>
      <c r="K93" s="1"/>
      <c r="L93" s="1"/>
    </row>
    <row r="94" spans="1:12" x14ac:dyDescent="0.2">
      <c r="A94" s="16">
        <v>3121</v>
      </c>
      <c r="B94" s="91" t="s">
        <v>58</v>
      </c>
      <c r="C94" s="1">
        <v>7500</v>
      </c>
      <c r="D94" s="1"/>
      <c r="E94" s="1"/>
      <c r="F94" s="1"/>
      <c r="G94" s="1">
        <v>7500</v>
      </c>
      <c r="H94" s="1"/>
      <c r="I94" s="1"/>
      <c r="J94" s="1"/>
      <c r="K94" s="1"/>
      <c r="L94" s="1"/>
    </row>
    <row r="95" spans="1:12" x14ac:dyDescent="0.2">
      <c r="A95" s="16">
        <v>313</v>
      </c>
      <c r="B95" s="91" t="s">
        <v>59</v>
      </c>
      <c r="C95" s="1">
        <v>54400</v>
      </c>
      <c r="D95" s="1"/>
      <c r="E95" s="1"/>
      <c r="F95" s="1"/>
      <c r="G95" s="1">
        <v>54400</v>
      </c>
      <c r="H95" s="1"/>
      <c r="I95" s="1"/>
      <c r="J95" s="1"/>
      <c r="K95" s="1"/>
      <c r="L95" s="1"/>
    </row>
    <row r="96" spans="1:12" x14ac:dyDescent="0.2">
      <c r="A96" s="16">
        <v>3131</v>
      </c>
      <c r="B96" s="91" t="s">
        <v>104</v>
      </c>
      <c r="C96" s="1">
        <v>49000</v>
      </c>
      <c r="D96" s="1"/>
      <c r="E96" s="1"/>
      <c r="F96" s="1"/>
      <c r="G96" s="1">
        <v>49000</v>
      </c>
      <c r="H96" s="1"/>
      <c r="I96" s="1"/>
      <c r="J96" s="1"/>
      <c r="K96" s="1"/>
      <c r="L96" s="1"/>
    </row>
    <row r="97" spans="1:12" x14ac:dyDescent="0.2">
      <c r="A97" s="16">
        <v>3133</v>
      </c>
      <c r="B97" s="91" t="s">
        <v>105</v>
      </c>
      <c r="C97" s="1">
        <v>5400</v>
      </c>
      <c r="D97" s="1"/>
      <c r="E97" s="1"/>
      <c r="F97" s="1"/>
      <c r="G97" s="1">
        <v>5400</v>
      </c>
      <c r="H97" s="1"/>
      <c r="I97" s="1"/>
      <c r="J97" s="1"/>
      <c r="K97" s="1"/>
      <c r="L97" s="1"/>
    </row>
    <row r="98" spans="1:12" s="84" customFormat="1" x14ac:dyDescent="0.2">
      <c r="A98" s="90">
        <v>32</v>
      </c>
      <c r="B98" s="93" t="s">
        <v>62</v>
      </c>
      <c r="C98" s="84">
        <f>SUM(C99,C101)</f>
        <v>88800</v>
      </c>
      <c r="G98" s="84">
        <f>SUM(G99,G101)</f>
        <v>88800</v>
      </c>
      <c r="K98" s="84">
        <v>85200</v>
      </c>
      <c r="L98" s="84">
        <v>85200</v>
      </c>
    </row>
    <row r="99" spans="1:12" x14ac:dyDescent="0.2">
      <c r="A99" s="16">
        <v>321</v>
      </c>
      <c r="B99" s="91" t="s">
        <v>63</v>
      </c>
      <c r="C99" s="1">
        <v>26800</v>
      </c>
      <c r="D99" s="1"/>
      <c r="E99" s="1"/>
      <c r="F99" s="1"/>
      <c r="G99" s="1">
        <v>26800</v>
      </c>
      <c r="H99" s="1"/>
      <c r="I99" s="1"/>
      <c r="J99" s="1"/>
      <c r="K99" s="1"/>
      <c r="L99" s="1"/>
    </row>
    <row r="100" spans="1:12" x14ac:dyDescent="0.2">
      <c r="A100" s="16">
        <v>3212</v>
      </c>
      <c r="B100" s="91" t="s">
        <v>108</v>
      </c>
      <c r="C100" s="1">
        <v>26800</v>
      </c>
      <c r="D100" s="1"/>
      <c r="E100" s="1"/>
      <c r="F100" s="1"/>
      <c r="G100" s="1">
        <v>26800</v>
      </c>
      <c r="H100" s="1"/>
      <c r="I100" s="1"/>
      <c r="J100" s="1"/>
      <c r="K100" s="1"/>
      <c r="L100" s="1"/>
    </row>
    <row r="101" spans="1:12" x14ac:dyDescent="0.2">
      <c r="A101" s="16">
        <v>322</v>
      </c>
      <c r="B101" s="91" t="s">
        <v>68</v>
      </c>
      <c r="C101" s="1">
        <v>62000</v>
      </c>
      <c r="D101" s="1"/>
      <c r="E101" s="1"/>
      <c r="F101" s="1"/>
      <c r="G101" s="1">
        <v>62000</v>
      </c>
      <c r="H101" s="1"/>
      <c r="I101" s="1"/>
      <c r="J101" s="1"/>
      <c r="K101" s="1"/>
      <c r="L101" s="1"/>
    </row>
    <row r="102" spans="1:12" x14ac:dyDescent="0.2">
      <c r="A102" s="16">
        <v>3221</v>
      </c>
      <c r="B102" s="91" t="s">
        <v>109</v>
      </c>
      <c r="C102" s="1">
        <v>4000</v>
      </c>
      <c r="D102" s="1"/>
      <c r="E102" s="1"/>
      <c r="F102" s="1"/>
      <c r="G102" s="1">
        <v>4000</v>
      </c>
      <c r="H102" s="1"/>
      <c r="I102" s="1"/>
      <c r="J102" s="1"/>
      <c r="K102" s="1"/>
      <c r="L102" s="1"/>
    </row>
    <row r="103" spans="1:12" x14ac:dyDescent="0.2">
      <c r="A103" s="16">
        <v>3222</v>
      </c>
      <c r="B103" s="91" t="s">
        <v>70</v>
      </c>
      <c r="C103" s="1">
        <v>58000</v>
      </c>
      <c r="D103" s="1"/>
      <c r="E103" s="1"/>
      <c r="F103" s="1"/>
      <c r="G103" s="1">
        <v>58000</v>
      </c>
      <c r="H103" s="1"/>
      <c r="I103" s="1"/>
      <c r="J103" s="1"/>
      <c r="K103" s="1"/>
      <c r="L103" s="1"/>
    </row>
    <row r="104" spans="1:12" x14ac:dyDescent="0.2">
      <c r="A104" s="16">
        <v>323</v>
      </c>
      <c r="B104" s="91" t="s">
        <v>75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6">
        <v>329</v>
      </c>
      <c r="B105" s="91" t="s">
        <v>106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84" customFormat="1" x14ac:dyDescent="0.2">
      <c r="A106" s="90">
        <v>34</v>
      </c>
      <c r="B106" s="93" t="s">
        <v>90</v>
      </c>
    </row>
    <row r="107" spans="1:12" x14ac:dyDescent="0.2">
      <c r="A107" s="16">
        <v>343</v>
      </c>
      <c r="B107" s="91" t="s">
        <v>91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90"/>
      <c r="B108" s="9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84" customFormat="1" ht="12.75" customHeight="1" x14ac:dyDescent="0.2">
      <c r="A109" s="94" t="s">
        <v>50</v>
      </c>
      <c r="B109" s="93" t="s">
        <v>51</v>
      </c>
    </row>
    <row r="110" spans="1:12" s="84" customFormat="1" x14ac:dyDescent="0.2">
      <c r="A110" s="90">
        <v>3</v>
      </c>
      <c r="B110" s="93" t="s">
        <v>52</v>
      </c>
    </row>
    <row r="111" spans="1:12" s="84" customFormat="1" x14ac:dyDescent="0.2">
      <c r="A111" s="90">
        <v>31</v>
      </c>
      <c r="B111" s="93" t="s">
        <v>53</v>
      </c>
    </row>
    <row r="112" spans="1:12" x14ac:dyDescent="0.2">
      <c r="A112" s="16">
        <v>311</v>
      </c>
      <c r="B112" s="91" t="s">
        <v>54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6">
        <v>312</v>
      </c>
      <c r="B113" s="91" t="s">
        <v>58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6">
        <v>313</v>
      </c>
      <c r="B114" s="91" t="s">
        <v>59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84" customFormat="1" x14ac:dyDescent="0.2">
      <c r="A115" s="90">
        <v>32</v>
      </c>
      <c r="B115" s="93" t="s">
        <v>62</v>
      </c>
    </row>
    <row r="116" spans="1:12" x14ac:dyDescent="0.2">
      <c r="A116" s="16">
        <v>321</v>
      </c>
      <c r="B116" s="91" t="s">
        <v>63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6">
        <v>322</v>
      </c>
      <c r="B117" s="91" t="s">
        <v>68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6">
        <v>323</v>
      </c>
      <c r="B118" s="91" t="s">
        <v>75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6">
        <v>329</v>
      </c>
      <c r="B119" s="91" t="s">
        <v>106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84" customFormat="1" x14ac:dyDescent="0.2">
      <c r="A120" s="90">
        <v>34</v>
      </c>
      <c r="B120" s="93" t="s">
        <v>90</v>
      </c>
    </row>
    <row r="121" spans="1:12" x14ac:dyDescent="0.2">
      <c r="A121" s="16">
        <v>343</v>
      </c>
      <c r="B121" s="91" t="s">
        <v>91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90"/>
      <c r="B122" s="9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90"/>
      <c r="B123" s="91" t="s">
        <v>110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90"/>
      <c r="B124" s="9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90"/>
      <c r="B125" s="91"/>
      <c r="C125" s="1"/>
      <c r="D125" s="84"/>
      <c r="E125" s="84"/>
      <c r="F125" s="84"/>
      <c r="G125" s="84"/>
      <c r="H125" s="84"/>
      <c r="I125" s="84"/>
      <c r="J125" s="1"/>
      <c r="K125" s="1"/>
      <c r="L125" s="1"/>
    </row>
    <row r="126" spans="1:12" s="84" customFormat="1" x14ac:dyDescent="0.2">
      <c r="A126" s="90"/>
      <c r="B126" s="91"/>
      <c r="C126" s="1"/>
      <c r="D126" s="1"/>
      <c r="E126" s="1"/>
      <c r="F126" s="1"/>
      <c r="G126" s="1"/>
      <c r="H126" s="1"/>
      <c r="I126" s="1"/>
    </row>
    <row r="127" spans="1:12" x14ac:dyDescent="0.2">
      <c r="A127" s="90"/>
      <c r="B127" s="9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90"/>
      <c r="B128" s="9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90"/>
      <c r="B129" s="9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90"/>
      <c r="B130" s="91"/>
      <c r="C130" s="1"/>
      <c r="D130" s="84"/>
      <c r="E130" s="84"/>
      <c r="F130" s="84"/>
      <c r="G130" s="84"/>
      <c r="H130" s="84"/>
      <c r="I130" s="84"/>
      <c r="J130" s="1"/>
      <c r="K130" s="1"/>
      <c r="L130" s="1"/>
    </row>
    <row r="131" spans="1:12" s="84" customFormat="1" x14ac:dyDescent="0.2">
      <c r="A131" s="90"/>
      <c r="B131" s="91"/>
      <c r="C131" s="1"/>
      <c r="D131" s="1"/>
      <c r="E131" s="1"/>
      <c r="F131" s="1"/>
      <c r="G131" s="1"/>
      <c r="H131" s="1"/>
      <c r="I131" s="1"/>
    </row>
    <row r="132" spans="1:12" x14ac:dyDescent="0.2">
      <c r="A132" s="90"/>
      <c r="B132" s="91"/>
      <c r="C132" s="1"/>
      <c r="D132" s="84"/>
      <c r="E132" s="84"/>
      <c r="F132" s="84"/>
      <c r="G132" s="84"/>
      <c r="H132" s="84"/>
      <c r="I132" s="84"/>
      <c r="J132" s="1"/>
      <c r="K132" s="1"/>
      <c r="L132" s="1"/>
    </row>
    <row r="133" spans="1:12" s="84" customFormat="1" x14ac:dyDescent="0.2">
      <c r="A133" s="90"/>
      <c r="B133" s="91"/>
      <c r="C133" s="1"/>
    </row>
    <row r="134" spans="1:12" x14ac:dyDescent="0.2">
      <c r="A134" s="90"/>
      <c r="B134" s="9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84" customFormat="1" x14ac:dyDescent="0.2">
      <c r="A135" s="90"/>
      <c r="B135" s="91"/>
      <c r="C135" s="1"/>
    </row>
    <row r="136" spans="1:12" s="84" customFormat="1" x14ac:dyDescent="0.2">
      <c r="A136" s="90"/>
      <c r="B136" s="91"/>
      <c r="C136" s="1"/>
      <c r="D136" s="1"/>
      <c r="E136" s="1"/>
      <c r="F136" s="1"/>
      <c r="G136" s="1"/>
      <c r="H136" s="1"/>
      <c r="I136" s="1"/>
    </row>
    <row r="137" spans="1:12" ht="12.75" customHeight="1" x14ac:dyDescent="0.2">
      <c r="A137" s="90"/>
      <c r="B137" s="9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90"/>
      <c r="B138" s="9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90"/>
      <c r="B139" s="9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84" customFormat="1" x14ac:dyDescent="0.2">
      <c r="A140" s="90"/>
      <c r="B140" s="91"/>
      <c r="C140" s="1"/>
      <c r="D140" s="1"/>
      <c r="E140" s="1"/>
      <c r="F140" s="1"/>
      <c r="G140" s="1"/>
      <c r="H140" s="1"/>
      <c r="I140" s="1"/>
    </row>
    <row r="141" spans="1:12" s="84" customFormat="1" x14ac:dyDescent="0.2">
      <c r="A141" s="90"/>
      <c r="B141" s="91"/>
      <c r="C141" s="1"/>
      <c r="D141" s="1"/>
      <c r="E141" s="1"/>
      <c r="F141" s="1"/>
      <c r="G141" s="1"/>
      <c r="H141" s="1"/>
      <c r="I141" s="1"/>
    </row>
    <row r="142" spans="1:12" s="84" customFormat="1" x14ac:dyDescent="0.2">
      <c r="A142" s="90"/>
      <c r="B142" s="91"/>
      <c r="C142" s="1"/>
      <c r="D142" s="1"/>
      <c r="E142" s="1"/>
      <c r="F142" s="1"/>
      <c r="G142" s="1"/>
      <c r="H142" s="1"/>
      <c r="I142" s="1"/>
    </row>
    <row r="143" spans="1:12" x14ac:dyDescent="0.2">
      <c r="A143" s="90"/>
      <c r="B143" s="9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90"/>
      <c r="B144" s="9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90"/>
      <c r="B145" s="9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84" customFormat="1" x14ac:dyDescent="0.2">
      <c r="A146" s="90"/>
      <c r="B146" s="91"/>
      <c r="C146" s="1"/>
      <c r="D146" s="1"/>
      <c r="E146" s="1"/>
      <c r="F146" s="1"/>
      <c r="G146" s="1"/>
      <c r="H146" s="1"/>
      <c r="I146" s="1"/>
    </row>
    <row r="147" spans="1:12" x14ac:dyDescent="0.2">
      <c r="A147" s="90"/>
      <c r="B147" s="9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90"/>
      <c r="B148" s="9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90"/>
      <c r="B149" s="9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90"/>
      <c r="B150" s="9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84" customFormat="1" x14ac:dyDescent="0.2">
      <c r="A151" s="90"/>
      <c r="B151" s="91"/>
      <c r="C151" s="1"/>
      <c r="D151" s="1"/>
      <c r="E151" s="1"/>
      <c r="F151" s="1"/>
      <c r="G151" s="1"/>
      <c r="H151" s="1"/>
      <c r="I151" s="1"/>
    </row>
    <row r="152" spans="1:12" x14ac:dyDescent="0.2">
      <c r="A152" s="90"/>
      <c r="B152" s="9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84" customFormat="1" x14ac:dyDescent="0.2">
      <c r="A153" s="90"/>
      <c r="B153" s="91"/>
      <c r="C153" s="1"/>
      <c r="D153" s="1"/>
      <c r="E153" s="1"/>
      <c r="F153" s="1"/>
      <c r="G153" s="1"/>
      <c r="H153" s="1"/>
      <c r="I153" s="1"/>
    </row>
    <row r="154" spans="1:12" s="84" customFormat="1" x14ac:dyDescent="0.2">
      <c r="A154" s="90"/>
      <c r="B154" s="91"/>
      <c r="C154" s="1"/>
      <c r="D154" s="1"/>
      <c r="E154" s="1"/>
      <c r="F154" s="1"/>
      <c r="G154" s="1"/>
      <c r="H154" s="1"/>
      <c r="I154" s="1"/>
    </row>
    <row r="155" spans="1:12" x14ac:dyDescent="0.2">
      <c r="A155" s="90"/>
      <c r="B155" s="9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84" customFormat="1" x14ac:dyDescent="0.2">
      <c r="A156" s="90"/>
      <c r="B156" s="91"/>
      <c r="C156" s="1"/>
      <c r="D156" s="1"/>
      <c r="E156" s="1"/>
      <c r="F156" s="1"/>
      <c r="G156" s="1"/>
      <c r="H156" s="1"/>
      <c r="I156" s="1"/>
    </row>
    <row r="157" spans="1:12" x14ac:dyDescent="0.2">
      <c r="A157" s="90"/>
      <c r="B157" s="9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90"/>
      <c r="B158" s="9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90"/>
      <c r="B159" s="9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90"/>
      <c r="B160" s="9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90"/>
      <c r="B161" s="9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90"/>
      <c r="B162" s="9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90"/>
      <c r="B163" s="9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90"/>
      <c r="B164" s="9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90"/>
      <c r="B165" s="9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90"/>
      <c r="B166" s="9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90"/>
      <c r="B167" s="9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90"/>
      <c r="B168" s="9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90"/>
      <c r="B169" s="9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90"/>
      <c r="B170" s="9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90"/>
      <c r="B171" s="9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90"/>
      <c r="B172" s="9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90"/>
      <c r="B173" s="9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90"/>
      <c r="B174" s="9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90"/>
      <c r="B175" s="9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90"/>
      <c r="B176" s="9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90"/>
      <c r="B177" s="9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90"/>
      <c r="B178" s="9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90"/>
      <c r="B179" s="9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90"/>
      <c r="B180" s="9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90"/>
      <c r="B181" s="9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90"/>
      <c r="B182" s="9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90"/>
      <c r="B183" s="9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90"/>
      <c r="B184" s="9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90"/>
      <c r="B185" s="9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90"/>
      <c r="B186" s="9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90"/>
      <c r="B187" s="9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90"/>
      <c r="B188" s="9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90"/>
      <c r="B189" s="9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90"/>
      <c r="B190" s="9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90"/>
      <c r="B191" s="9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90"/>
      <c r="B192" s="9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90"/>
      <c r="B193" s="9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90"/>
      <c r="B194" s="9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90"/>
      <c r="B195" s="9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90"/>
      <c r="B196" s="9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90"/>
      <c r="B197" s="9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90"/>
      <c r="B198" s="9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90"/>
      <c r="B199" s="9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90"/>
      <c r="B200" s="9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90"/>
      <c r="B201" s="9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">
      <c r="A202" s="90"/>
      <c r="B202" s="9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90"/>
      <c r="B203" s="9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90"/>
      <c r="B204" s="9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90"/>
      <c r="B205" s="9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">
      <c r="A206" s="90"/>
      <c r="B206" s="9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">
      <c r="A207" s="90"/>
      <c r="B207" s="9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">
      <c r="A208" s="90"/>
      <c r="B208" s="9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">
      <c r="A209" s="90"/>
      <c r="B209" s="9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A210" s="90"/>
      <c r="B210" s="9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">
      <c r="A211" s="90"/>
      <c r="B211" s="9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">
      <c r="A212" s="90"/>
      <c r="B212" s="9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">
      <c r="A213" s="90"/>
      <c r="B213" s="9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">
      <c r="A214" s="90"/>
      <c r="B214" s="9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">
      <c r="A215" s="90"/>
      <c r="B215" s="9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">
      <c r="A216" s="90"/>
      <c r="B216" s="9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">
      <c r="A217" s="90"/>
      <c r="B217" s="9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90"/>
      <c r="B218" s="9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">
      <c r="A219" s="90"/>
      <c r="B219" s="9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">
      <c r="A220" s="90"/>
      <c r="B220" s="9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">
      <c r="A221" s="90"/>
      <c r="B221" s="9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">
      <c r="A222" s="90"/>
      <c r="B222" s="9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">
      <c r="A223" s="90"/>
      <c r="B223" s="9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">
      <c r="A224" s="90"/>
      <c r="B224" s="9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">
      <c r="A225" s="90"/>
      <c r="B225" s="9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">
      <c r="A226" s="90"/>
      <c r="B226" s="9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">
      <c r="A227" s="90"/>
      <c r="B227" s="9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">
      <c r="A228" s="90"/>
      <c r="B228" s="9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">
      <c r="A229" s="90"/>
      <c r="B229" s="9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">
      <c r="A230" s="90"/>
      <c r="B230" s="9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">
      <c r="A231" s="90"/>
      <c r="B231" s="9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">
      <c r="A232" s="90"/>
      <c r="B232" s="9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">
      <c r="A233" s="90"/>
      <c r="B233" s="9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">
      <c r="A234" s="90"/>
      <c r="B234" s="9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">
      <c r="A235" s="90"/>
      <c r="B235" s="9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">
      <c r="A236" s="90"/>
      <c r="B236" s="9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">
      <c r="A237" s="90"/>
      <c r="B237" s="9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">
      <c r="A238" s="90"/>
      <c r="B238" s="9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">
      <c r="A239" s="90"/>
      <c r="B239" s="9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">
      <c r="A240" s="90"/>
      <c r="B240" s="9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90"/>
      <c r="B241" s="9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90"/>
      <c r="B242" s="9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90"/>
      <c r="B243" s="9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90"/>
      <c r="B244" s="9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90"/>
      <c r="B245" s="9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90"/>
      <c r="B246" s="9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90"/>
      <c r="B247" s="9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90"/>
      <c r="B248" s="9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90"/>
      <c r="B249" s="9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90"/>
      <c r="B250" s="9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90"/>
      <c r="B251" s="9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90"/>
      <c r="B252" s="9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90"/>
      <c r="B253" s="9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90"/>
      <c r="B254" s="9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">
      <c r="A255" s="90"/>
      <c r="B255" s="9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">
      <c r="A256" s="90"/>
      <c r="B256" s="9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">
      <c r="A257" s="90"/>
      <c r="B257" s="9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">
      <c r="A258" s="90"/>
      <c r="B258" s="9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">
      <c r="A259" s="90"/>
      <c r="B259" s="9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">
      <c r="A260" s="90"/>
      <c r="B260" s="9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">
      <c r="A261" s="90"/>
      <c r="B261" s="9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">
      <c r="A262" s="90"/>
      <c r="B262" s="9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">
      <c r="A263" s="90"/>
      <c r="B263" s="9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">
      <c r="A264" s="90"/>
      <c r="B264" s="9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">
      <c r="A265" s="90"/>
      <c r="B265" s="9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">
      <c r="A266" s="90"/>
      <c r="B266" s="9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">
      <c r="A267" s="90"/>
      <c r="B267" s="9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90"/>
      <c r="B268" s="9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">
      <c r="A269" s="90"/>
      <c r="B269" s="9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">
      <c r="A270" s="90"/>
      <c r="B270" s="9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">
      <c r="A271" s="90"/>
      <c r="B271" s="9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90"/>
      <c r="B272" s="9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">
      <c r="A273" s="90"/>
      <c r="B273" s="9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90"/>
      <c r="B274" s="9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90"/>
      <c r="B275" s="9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90"/>
      <c r="B276" s="9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90"/>
      <c r="B277" s="9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">
      <c r="A278" s="90"/>
      <c r="B278" s="9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90"/>
      <c r="B279" s="9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90"/>
      <c r="B280" s="9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90"/>
      <c r="B281" s="9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90"/>
      <c r="B282" s="9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90"/>
      <c r="B283" s="9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90"/>
      <c r="B284" s="9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90"/>
      <c r="B285" s="9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90"/>
      <c r="B286" s="9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90"/>
      <c r="B287" s="9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90"/>
      <c r="B288" s="9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90"/>
      <c r="B289" s="9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90"/>
      <c r="B290" s="9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90"/>
      <c r="B291" s="9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90"/>
      <c r="B292" s="9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90"/>
      <c r="B293" s="9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90"/>
      <c r="B294" s="9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90"/>
      <c r="B295" s="9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90"/>
      <c r="B296" s="9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90"/>
      <c r="B297" s="9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90"/>
      <c r="B298" s="9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90"/>
      <c r="B299" s="9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90"/>
      <c r="B300" s="9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90"/>
      <c r="B301" s="9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90"/>
      <c r="B302" s="9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90"/>
      <c r="B303" s="9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90"/>
      <c r="B304" s="9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90"/>
      <c r="B305" s="9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90"/>
      <c r="B306" s="9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90"/>
      <c r="B307" s="9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90"/>
      <c r="B308" s="9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90"/>
      <c r="B309" s="9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90"/>
      <c r="B310" s="9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90"/>
      <c r="B311" s="9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90"/>
      <c r="B312" s="9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90"/>
      <c r="B313" s="9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90"/>
      <c r="B314" s="9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90"/>
      <c r="B315" s="9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90"/>
      <c r="B316" s="9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90"/>
      <c r="B317" s="9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90"/>
      <c r="B318" s="9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90"/>
      <c r="B319" s="9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90"/>
      <c r="B320" s="9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90"/>
      <c r="B321" s="9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90"/>
      <c r="B322" s="9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90"/>
      <c r="B323" s="9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90"/>
      <c r="B324" s="9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90"/>
      <c r="B325" s="9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90"/>
      <c r="B326" s="9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90"/>
      <c r="B327" s="9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90"/>
      <c r="B328" s="9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90"/>
      <c r="B329" s="9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90"/>
      <c r="B330" s="9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90"/>
      <c r="B331" s="9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90"/>
      <c r="B332" s="9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90"/>
      <c r="B333" s="9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90"/>
      <c r="B334" s="9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90"/>
      <c r="B335" s="9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90"/>
      <c r="B336" s="9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90"/>
      <c r="B337" s="9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90"/>
      <c r="B338" s="9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90"/>
      <c r="B339" s="9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90"/>
      <c r="B340" s="9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90"/>
      <c r="B341" s="9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90"/>
      <c r="B342" s="9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90"/>
      <c r="B343" s="9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90"/>
      <c r="B344" s="9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90"/>
      <c r="B345" s="9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90"/>
      <c r="B346" s="9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90"/>
      <c r="B347" s="9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90"/>
      <c r="B348" s="9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90"/>
      <c r="B349" s="9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90"/>
      <c r="B350" s="9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90"/>
      <c r="B351" s="9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90"/>
      <c r="B352" s="9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90"/>
      <c r="B353" s="9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">
      <c r="A354" s="90"/>
      <c r="B354" s="9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">
      <c r="A355" s="90"/>
      <c r="B355" s="9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">
      <c r="A356" s="90"/>
      <c r="B356" s="9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">
      <c r="A357" s="90"/>
      <c r="B357" s="9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">
      <c r="A358" s="90"/>
      <c r="B358" s="9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">
      <c r="A359" s="90"/>
      <c r="B359" s="9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">
      <c r="A360" s="90"/>
      <c r="B360" s="9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">
      <c r="A361" s="90"/>
      <c r="B361" s="9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">
      <c r="A362" s="90"/>
      <c r="B362" s="9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">
      <c r="A363" s="90"/>
      <c r="B363" s="9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">
      <c r="A364" s="90"/>
      <c r="B364" s="9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">
      <c r="A365" s="90"/>
      <c r="B365" s="9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">
      <c r="A366" s="90"/>
      <c r="B366" s="9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">
      <c r="A367" s="90"/>
      <c r="B367" s="9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">
      <c r="A368" s="90"/>
      <c r="B368" s="9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">
      <c r="A369" s="90"/>
      <c r="B369" s="9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90"/>
      <c r="B370" s="9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90"/>
      <c r="B371" s="9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90"/>
      <c r="B372" s="9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">
      <c r="A373" s="90"/>
      <c r="B373" s="9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">
      <c r="A374" s="90"/>
      <c r="B374" s="9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90"/>
      <c r="B375" s="9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90"/>
      <c r="B376" s="9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90"/>
      <c r="B377" s="9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90"/>
      <c r="B378" s="9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">
      <c r="A379" s="90"/>
      <c r="B379" s="9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">
      <c r="A380" s="90"/>
      <c r="B380" s="9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">
      <c r="A381" s="90"/>
      <c r="B381" s="9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90"/>
      <c r="B382" s="9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90"/>
      <c r="B383" s="9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90"/>
      <c r="B384" s="9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">
      <c r="A385" s="90"/>
      <c r="B385" s="9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">
      <c r="A386" s="90"/>
      <c r="B386" s="9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">
      <c r="A387" s="90"/>
      <c r="B387" s="9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">
      <c r="A388" s="90"/>
      <c r="B388" s="9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">
      <c r="A389" s="90"/>
      <c r="B389" s="9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">
      <c r="A390" s="90"/>
      <c r="B390" s="9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">
      <c r="A391" s="90"/>
      <c r="B391" s="9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">
      <c r="A392" s="90"/>
      <c r="B392" s="9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">
      <c r="A393" s="90"/>
      <c r="B393" s="9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">
      <c r="A394" s="90"/>
      <c r="B394" s="9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">
      <c r="A395" s="90"/>
      <c r="B395" s="9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">
      <c r="A396" s="90"/>
      <c r="B396" s="9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">
      <c r="A397" s="90"/>
      <c r="B397" s="9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">
      <c r="A398" s="90"/>
      <c r="B398" s="9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">
      <c r="A399" s="90"/>
      <c r="B399" s="9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">
      <c r="A400" s="90"/>
      <c r="B400" s="9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">
      <c r="A401" s="90"/>
      <c r="B401" s="9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">
      <c r="A402" s="90"/>
      <c r="B402" s="9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">
      <c r="A403" s="90"/>
      <c r="B403" s="9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">
      <c r="A404" s="90"/>
      <c r="B404" s="9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">
      <c r="A405" s="90"/>
      <c r="B405" s="9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"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"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"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"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"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"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"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"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"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"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">
      <c r="D416" s="1"/>
      <c r="E416" s="1"/>
      <c r="F416" s="1"/>
      <c r="G416" s="1"/>
      <c r="H416" s="1"/>
      <c r="I416" s="1"/>
      <c r="J416" s="1"/>
      <c r="K416" s="1"/>
      <c r="L416" s="1"/>
    </row>
    <row r="417" spans="4:12" x14ac:dyDescent="0.2">
      <c r="D417" s="1"/>
      <c r="E417" s="1"/>
      <c r="F417" s="1"/>
      <c r="G417" s="1"/>
      <c r="H417" s="1"/>
      <c r="I417" s="1"/>
      <c r="J417" s="1"/>
      <c r="K417" s="1"/>
      <c r="L417" s="1"/>
    </row>
    <row r="418" spans="4:12" x14ac:dyDescent="0.2">
      <c r="D418" s="1"/>
      <c r="E418" s="1"/>
      <c r="F418" s="1"/>
      <c r="G418" s="1"/>
      <c r="H418" s="1"/>
      <c r="I418" s="1"/>
      <c r="J418" s="1"/>
      <c r="K418" s="1"/>
      <c r="L418" s="1"/>
    </row>
    <row r="419" spans="4:12" x14ac:dyDescent="0.2">
      <c r="D419" s="1"/>
      <c r="E419" s="1"/>
      <c r="F419" s="1"/>
      <c r="G419" s="1"/>
      <c r="H419" s="1"/>
      <c r="I419" s="1"/>
      <c r="J419" s="1"/>
      <c r="K419" s="1"/>
      <c r="L419" s="1"/>
    </row>
    <row r="420" spans="4:12" x14ac:dyDescent="0.2">
      <c r="D420" s="1"/>
      <c r="E420" s="1"/>
      <c r="F420" s="1"/>
      <c r="G420" s="1"/>
      <c r="H420" s="1"/>
      <c r="I420" s="1"/>
      <c r="J420" s="1"/>
      <c r="K420" s="1"/>
      <c r="L420" s="1"/>
    </row>
    <row r="421" spans="4:12" x14ac:dyDescent="0.2">
      <c r="D421" s="1"/>
      <c r="E421" s="1"/>
      <c r="F421" s="1"/>
      <c r="G421" s="1"/>
      <c r="H421" s="1"/>
      <c r="I421" s="1"/>
      <c r="J421" s="1"/>
      <c r="K421" s="1"/>
      <c r="L421" s="1"/>
    </row>
    <row r="422" spans="4:12" x14ac:dyDescent="0.2">
      <c r="D422" s="1"/>
      <c r="E422" s="1"/>
      <c r="F422" s="1"/>
      <c r="G422" s="1"/>
      <c r="H422" s="1"/>
      <c r="I422" s="1"/>
      <c r="J422" s="1"/>
      <c r="K422" s="1"/>
      <c r="L422" s="1"/>
    </row>
    <row r="423" spans="4:12" x14ac:dyDescent="0.2">
      <c r="D423" s="1"/>
      <c r="E423" s="1"/>
      <c r="F423" s="1"/>
      <c r="G423" s="1"/>
      <c r="H423" s="1"/>
      <c r="I423" s="1"/>
      <c r="J423" s="1"/>
      <c r="K423" s="1"/>
      <c r="L423" s="1"/>
    </row>
    <row r="424" spans="4:12" x14ac:dyDescent="0.2">
      <c r="D424" s="1"/>
      <c r="E424" s="1"/>
      <c r="F424" s="1"/>
      <c r="G424" s="1"/>
      <c r="H424" s="1"/>
      <c r="I424" s="1"/>
      <c r="J424" s="1"/>
      <c r="K424" s="1"/>
      <c r="L424" s="1"/>
    </row>
    <row r="425" spans="4:12" x14ac:dyDescent="0.2">
      <c r="J425" s="1"/>
      <c r="K425" s="1"/>
      <c r="L425" s="1"/>
    </row>
    <row r="426" spans="4:12" x14ac:dyDescent="0.2">
      <c r="J426" s="1"/>
      <c r="K426" s="1"/>
      <c r="L426" s="1"/>
    </row>
    <row r="427" spans="4:12" x14ac:dyDescent="0.2">
      <c r="J427" s="1"/>
      <c r="K427" s="1"/>
      <c r="L427" s="1"/>
    </row>
    <row r="428" spans="4:12" x14ac:dyDescent="0.2">
      <c r="J428" s="1"/>
      <c r="K428" s="1"/>
      <c r="L428" s="1"/>
    </row>
    <row r="429" spans="4:12" x14ac:dyDescent="0.2">
      <c r="J429" s="1"/>
      <c r="K429" s="1"/>
      <c r="L429" s="1"/>
    </row>
    <row r="430" spans="4:12" x14ac:dyDescent="0.2">
      <c r="J430" s="1"/>
      <c r="K430" s="1"/>
      <c r="L430" s="1"/>
    </row>
    <row r="431" spans="4:12" x14ac:dyDescent="0.2">
      <c r="J431" s="1"/>
      <c r="K431" s="1"/>
      <c r="L431" s="1"/>
    </row>
    <row r="432" spans="4:12" x14ac:dyDescent="0.2">
      <c r="J432" s="1"/>
      <c r="K432" s="1"/>
      <c r="L432" s="1"/>
    </row>
    <row r="433" spans="10:12" x14ac:dyDescent="0.2">
      <c r="J433" s="1"/>
      <c r="K433" s="1"/>
      <c r="L433" s="1"/>
    </row>
    <row r="434" spans="10:12" x14ac:dyDescent="0.2">
      <c r="J434" s="1"/>
      <c r="K434" s="1"/>
      <c r="L434" s="1"/>
    </row>
    <row r="435" spans="10:12" x14ac:dyDescent="0.2">
      <c r="J435" s="1"/>
      <c r="K435" s="1"/>
      <c r="L435" s="1"/>
    </row>
    <row r="436" spans="10:12" x14ac:dyDescent="0.2">
      <c r="J436" s="1"/>
      <c r="K436" s="1"/>
      <c r="L436" s="1"/>
    </row>
    <row r="437" spans="10:12" x14ac:dyDescent="0.2">
      <c r="J437" s="1"/>
      <c r="K437" s="1"/>
      <c r="L437" s="1"/>
    </row>
    <row r="438" spans="10:12" x14ac:dyDescent="0.2">
      <c r="J438" s="1"/>
      <c r="K438" s="1"/>
      <c r="L438" s="1"/>
    </row>
    <row r="439" spans="10:12" x14ac:dyDescent="0.2">
      <c r="J439" s="1"/>
      <c r="K439" s="1"/>
      <c r="L439" s="1"/>
    </row>
    <row r="440" spans="10:12" x14ac:dyDescent="0.2">
      <c r="J440" s="1"/>
      <c r="K440" s="1"/>
      <c r="L440" s="1"/>
    </row>
    <row r="441" spans="10:12" x14ac:dyDescent="0.2">
      <c r="J441" s="1"/>
      <c r="K441" s="1"/>
      <c r="L441" s="1"/>
    </row>
    <row r="442" spans="10:12" x14ac:dyDescent="0.2">
      <c r="J442" s="1"/>
      <c r="K442" s="1"/>
      <c r="L442" s="1"/>
    </row>
    <row r="443" spans="10:12" x14ac:dyDescent="0.2">
      <c r="J443" s="1"/>
      <c r="K443" s="1"/>
      <c r="L443" s="1"/>
    </row>
    <row r="444" spans="10:12" x14ac:dyDescent="0.2">
      <c r="J444" s="1"/>
      <c r="K444" s="1"/>
      <c r="L444" s="1"/>
    </row>
    <row r="445" spans="10:12" x14ac:dyDescent="0.2">
      <c r="J445" s="1"/>
      <c r="K445" s="1"/>
      <c r="L445" s="1"/>
    </row>
  </sheetData>
  <mergeCells count="1">
    <mergeCell ref="A1:L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PLAN PRIHODA</vt:lpstr>
      <vt:lpstr>PLAN RASHODA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Mirjana</cp:lastModifiedBy>
  <cp:lastPrinted>2019-01-18T09:06:18Z</cp:lastPrinted>
  <dcterms:created xsi:type="dcterms:W3CDTF">2019-01-17T12:58:16Z</dcterms:created>
  <dcterms:modified xsi:type="dcterms:W3CDTF">2019-01-18T09:10:32Z</dcterms:modified>
</cp:coreProperties>
</file>